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9630" activeTab="2"/>
  </bookViews>
  <sheets>
    <sheet name="bs15" sheetId="1" r:id="rId1"/>
    <sheet name="bs16" sheetId="2" r:id="rId2"/>
    <sheet name="bs17" sheetId="3" r:id="rId3"/>
  </sheets>
  <definedNames/>
  <calcPr fullCalcOnLoad="1"/>
</workbook>
</file>

<file path=xl/comments1.xml><?xml version="1.0" encoding="utf-8"?>
<comments xmlns="http://schemas.openxmlformats.org/spreadsheetml/2006/main">
  <authors>
    <author>Trương Minh Thủy</author>
  </authors>
  <commentList>
    <comment ref="G8" authorId="0">
      <text>
        <r>
          <rPr>
            <b/>
            <sz val="9"/>
            <rFont val="Tahoma"/>
            <family val="2"/>
          </rPr>
          <t>Trương Minh Thủy:</t>
        </r>
        <r>
          <rPr>
            <sz val="9"/>
            <rFont val="Tahoma"/>
            <family val="2"/>
          </rPr>
          <t xml:space="preserve">
So sánh năm KH với UTH năm hiện hành</t>
        </r>
      </text>
    </comment>
    <comment ref="G19" authorId="0">
      <text>
        <r>
          <rPr>
            <b/>
            <sz val="9"/>
            <rFont val="Tahoma"/>
            <family val="2"/>
          </rPr>
          <t>Trương Minh Thủy:</t>
        </r>
        <r>
          <rPr>
            <sz val="9"/>
            <rFont val="Tahoma"/>
            <family val="2"/>
          </rPr>
          <t xml:space="preserve">
So sanh DT năm KH với DT năm hiện hành</t>
        </r>
      </text>
    </comment>
  </commentList>
</comments>
</file>

<file path=xl/sharedStrings.xml><?xml version="1.0" encoding="utf-8"?>
<sst xmlns="http://schemas.openxmlformats.org/spreadsheetml/2006/main" count="215" uniqueCount="144">
  <si>
    <t>STT</t>
  </si>
  <si>
    <t>Nội dung</t>
  </si>
  <si>
    <t>A</t>
  </si>
  <si>
    <t>B</t>
  </si>
  <si>
    <t>Thu kết dư</t>
  </si>
  <si>
    <t>C</t>
  </si>
  <si>
    <t>Chi đầu tư phát triển</t>
  </si>
  <si>
    <t>Chi thường xuyên</t>
  </si>
  <si>
    <t>Chi bổ sung quỹ dự trữ TC</t>
  </si>
  <si>
    <t>I</t>
  </si>
  <si>
    <t>II</t>
  </si>
  <si>
    <t>Đơn vị: Triệu đồng</t>
  </si>
  <si>
    <t>- Thuế giá trị gia tăng</t>
  </si>
  <si>
    <t>- Thuế thu nhập doanh nghiệp</t>
  </si>
  <si>
    <t xml:space="preserve">- Thuế tài nguyên </t>
  </si>
  <si>
    <t>Nội dung chi</t>
  </si>
  <si>
    <t>Thực hiện năm 2014</t>
  </si>
  <si>
    <t>Chi đầu tư XDCB từ nguồn vốn ODA do Trung ương bổ sung</t>
  </si>
  <si>
    <t>So sánh</t>
  </si>
  <si>
    <t>Thu NSĐP được hưởng theo phân cấp</t>
  </si>
  <si>
    <t>Thu bổ sung từ NS cấp trên</t>
  </si>
  <si>
    <t>Thu bổ sung cân đối NS</t>
  </si>
  <si>
    <t>Thu bổ sung có mục tiêu</t>
  </si>
  <si>
    <t>III</t>
  </si>
  <si>
    <t>IV</t>
  </si>
  <si>
    <t>Tổng chi NS địa phương</t>
  </si>
  <si>
    <t>Chi chuyển nguồn sang năm sau</t>
  </si>
  <si>
    <t>D</t>
  </si>
  <si>
    <t>E</t>
  </si>
  <si>
    <t>Tổng mức vay của NSĐP</t>
  </si>
  <si>
    <t>Thu từ Quỹ dự trữ tài chính</t>
  </si>
  <si>
    <t>Thu chuyển nguồn từ năm trước chuyển sang</t>
  </si>
  <si>
    <t>Chi giáo dục - đào tạo và dạy nghề</t>
  </si>
  <si>
    <t>Chi khoa học và công nghệ</t>
  </si>
  <si>
    <t>Chi SN y tế, dân số và gia đình</t>
  </si>
  <si>
    <t>Chi SN văn hóa thông tin</t>
  </si>
  <si>
    <t>Chi SN phát thanh, truyền hình</t>
  </si>
  <si>
    <t>Chi SN thể dục thể thao</t>
  </si>
  <si>
    <t>Chi SN bảo vệ môi trường</t>
  </si>
  <si>
    <t>Chi SN kinh tế</t>
  </si>
  <si>
    <t>Chi đảm bảo XH</t>
  </si>
  <si>
    <t>Chi ngân sách xã</t>
  </si>
  <si>
    <t>Chi khác</t>
  </si>
  <si>
    <t>Tổng chi cân đối NSĐP</t>
  </si>
  <si>
    <t>Các khoản thu NSĐP hưởng 100%</t>
  </si>
  <si>
    <t>Các khoản thu phân chia NSĐP theo tỷ lệ %</t>
  </si>
  <si>
    <t>V</t>
  </si>
  <si>
    <t>Dự phòng ngân sách</t>
  </si>
  <si>
    <t>Chi thực hiện các chương trình mục tiêu quốc gia</t>
  </si>
  <si>
    <t>Chi tạo nguồn thực hiện CCTL</t>
  </si>
  <si>
    <t xml:space="preserve">- Thuế TTĐB </t>
  </si>
  <si>
    <t>Thu từ khu vực kinh tế ngoài quốc doanh</t>
  </si>
  <si>
    <t>Lệ phí trước bạ</t>
  </si>
  <si>
    <t>Thuế sử dụng đất nông nghiệp</t>
  </si>
  <si>
    <t>Thuế nhà đất, thuế SD đất phi nông nghiệp</t>
  </si>
  <si>
    <t>Thuế bảo vệ môi trường</t>
  </si>
  <si>
    <t>Thuế chuyển quyền sử dụng đất</t>
  </si>
  <si>
    <t>Thu tiền cho thuê mặt đất, mặt nước</t>
  </si>
  <si>
    <t>Thu tiền bán tài sản nhà nước</t>
  </si>
  <si>
    <t>Thu tiền cho thuê và bán nhà ở thuộc sở hữu nhà nước</t>
  </si>
  <si>
    <t>Thu khác ngân sách</t>
  </si>
  <si>
    <t>CHI CÂN ĐỐI NSĐP</t>
  </si>
  <si>
    <t>Chi đầu tư và hỗ trợ vốn cho các DN cung cấp sản phẩm, dịch vụ công ích do Nhà nước đặt hàng, các tổ chức KT, các tổ chức TC của ĐP theo quy định của pháp luật</t>
  </si>
  <si>
    <t>Trong đó</t>
  </si>
  <si>
    <t>Chi đầu tư từ nguồn thu tiền SD đất</t>
  </si>
  <si>
    <t>c</t>
  </si>
  <si>
    <t>Chi đầu tư từ thu XSKT</t>
  </si>
  <si>
    <t>d</t>
  </si>
  <si>
    <t>Chi quốc phòng</t>
  </si>
  <si>
    <t>Chi an ninh</t>
  </si>
  <si>
    <t>đ</t>
  </si>
  <si>
    <t>e</t>
  </si>
  <si>
    <t>g</t>
  </si>
  <si>
    <t>h</t>
  </si>
  <si>
    <t>i</t>
  </si>
  <si>
    <t>k</t>
  </si>
  <si>
    <t>l</t>
  </si>
  <si>
    <t>m</t>
  </si>
  <si>
    <t>n</t>
  </si>
  <si>
    <t>Chi hoạt động quản lý nhà nước, Đảng, đoàn thể</t>
  </si>
  <si>
    <t>2</t>
  </si>
  <si>
    <t>o</t>
  </si>
  <si>
    <t>3</t>
  </si>
  <si>
    <t>Chi trả nợ lãi do chính quyền ĐP vay</t>
  </si>
  <si>
    <t>Chi bổ sung quỹ dự trữ tài chính</t>
  </si>
  <si>
    <t>Chi tạo nguồn CCTL</t>
  </si>
  <si>
    <t>1</t>
  </si>
  <si>
    <t>Tuyệt đối</t>
  </si>
  <si>
    <t>Tổng nguồn thu ngân sách địa phương</t>
  </si>
  <si>
    <t>Chi trả nợ các khoản do chính quyền địa phương vay</t>
  </si>
  <si>
    <t>Chi các chương trình mục tiêu quốc gia</t>
  </si>
  <si>
    <t>Chi các chương trình mục tiêu, nhiệm vụ</t>
  </si>
  <si>
    <t>Bội chi NSĐP/Bội thu NSĐP</t>
  </si>
  <si>
    <t>Chi trả nợ gốc của NSĐP</t>
  </si>
  <si>
    <t>Từ nguồn vay để trả nợ gốc</t>
  </si>
  <si>
    <t>Từ nguồn bội thu, tăng thu, tiết kiệm chi, kết dư NS cấp tỉnh</t>
  </si>
  <si>
    <t>Vay để bù đắp bội chi</t>
  </si>
  <si>
    <t>Vay để trả nợ gốc</t>
  </si>
  <si>
    <t>Biểu mẫu số 15</t>
  </si>
  <si>
    <t>Tương đối (%)</t>
  </si>
  <si>
    <t>So sánh (*)</t>
  </si>
  <si>
    <t>Tổng thu NSNN</t>
  </si>
  <si>
    <t>Thu NSĐP</t>
  </si>
  <si>
    <t>5 = 3/1</t>
  </si>
  <si>
    <t>Biểu mẫu số 16</t>
  </si>
  <si>
    <t>3=2-1</t>
  </si>
  <si>
    <t>4=2/1</t>
  </si>
  <si>
    <t>TỔNG CHI NSĐP</t>
  </si>
  <si>
    <t>Chi đầu tư cho các dự án</t>
  </si>
  <si>
    <t>Trong đó: Chia theo lĩnh vực</t>
  </si>
  <si>
    <t>-</t>
  </si>
  <si>
    <t>Trong đó: Chia theo nguồn vốn</t>
  </si>
  <si>
    <t>Chi đầu tư phát triển khác</t>
  </si>
  <si>
    <t>VI</t>
  </si>
  <si>
    <t>VII</t>
  </si>
  <si>
    <t>CHI CÁC CHƯƠNG TRÌNH MỤC TIÊU</t>
  </si>
  <si>
    <t xml:space="preserve">Chi các chương trình mục tiêu, nhiệm vụ </t>
  </si>
  <si>
    <t xml:space="preserve">CHI CHUYỂN NGUỒN SANG NĂM SAU </t>
  </si>
  <si>
    <t>6 = 4/2</t>
  </si>
  <si>
    <t>Mẫu biểu số 17</t>
  </si>
  <si>
    <t>- Thuế BVMT thu từ hàng hóa SX, KD trong nước</t>
  </si>
  <si>
    <t>- Thuế BVMT thu từ hàng hóa nhập khẩu</t>
  </si>
  <si>
    <t>Bổ sung cân đối thu, chi NSĐP từ nguồn CCTL năm 2018</t>
  </si>
  <si>
    <t>Số giảm nguồn thu NSĐP được đưa vào cân đối thu - chi do Trung ương giao phải để dành nguồn CCTL</t>
  </si>
  <si>
    <t>Thu ngân sách nhà nước từ XSKD trên địa bàn</t>
  </si>
  <si>
    <t>Thu Phí và lệ phí</t>
  </si>
  <si>
    <t>Thu tiền sử dụng đất</t>
  </si>
  <si>
    <t>Thuế thu nhập cá nhân</t>
  </si>
  <si>
    <t>Tiết kiệm 10% giữ lại</t>
  </si>
  <si>
    <t>Tiết kiệm 10% cải cách tiền lương</t>
  </si>
  <si>
    <t>ĐVT: Triệu đồng</t>
  </si>
  <si>
    <t>Trong đó: thị trấn trực tiếp thu</t>
  </si>
  <si>
    <t>Chi giáo dục - đào tạo</t>
  </si>
  <si>
    <t>Dự toán 
năm 2023</t>
  </si>
  <si>
    <t>CÂN ĐỐI NGÂN SÁCH ĐỊA PHƯƠNG NĂM 2023</t>
  </si>
  <si>
    <t>(Kèm theo Báo cáo số             /BC-UBND ngày            /      /2023 của Ủy ban nhân dân thị trấn)</t>
  </si>
  <si>
    <t>Ước thực hiện năm 2023</t>
  </si>
  <si>
    <t>Dự toán
 năm 2024</t>
  </si>
  <si>
    <t>DỰ TOÁN THU NGÂN SÁCH NHÀ NƯỚC THEO LĨNH VỰC NĂM 2023</t>
  </si>
  <si>
    <t>Dự toán năm 2024</t>
  </si>
  <si>
    <t>DỰ TOÁN CHI NGÂN SÁCH ĐỊA PHƯƠNG THEO CƠ CẤU CHI NĂM 2023</t>
  </si>
  <si>
    <t>Dự toán 
năm 2024</t>
  </si>
  <si>
    <t>(Kèm theo Nghị quyết số             /NQ-HĐND ngày            /      /2023 của Hội đồng nhân dân thị trấn)</t>
  </si>
  <si>
    <t>(Kèm theo nghị quyết số             /NQ-HĐND ngày            /       /2023của Hội đồng nhân dân thị trấn)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</si>
</sst>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 &quot;đ&quot;;\-#,##0\ &quot;đ&quot;"/>
    <numFmt numFmtId="179" formatCode="#,##0\ &quot;đ&quot;;[Red]\-#,##0\ &quot;đ&quot;"/>
    <numFmt numFmtId="180" formatCode="#,##0.00\ &quot;đ&quot;;\-#,##0.00\ &quot;đ&quot;"/>
    <numFmt numFmtId="181" formatCode="#,##0.00\ &quot;đ&quot;;[Red]\-#,##0.00\ &quot;đ&quot;"/>
    <numFmt numFmtId="182" formatCode="_-* #,##0\ &quot;đ&quot;_-;\-* #,##0\ &quot;đ&quot;_-;_-* &quot;-&quot;\ &quot;đ&quot;_-;_-@_-"/>
    <numFmt numFmtId="183" formatCode="_-* #,##0\ _đ_-;\-* #,##0\ _đ_-;_-* &quot;-&quot;\ _đ_-;_-@_-"/>
    <numFmt numFmtId="184" formatCode="_-* #,##0.00\ &quot;đ&quot;_-;\-* #,##0.00\ &quot;đ&quot;_-;_-* &quot;-&quot;??\ &quot;đ&quot;_-;_-@_-"/>
    <numFmt numFmtId="185" formatCode="_-* #,##0.00\ _đ_-;\-* #,##0.00\ _đ_-;_-* &quot;-&quot;??\ _đ_-;_-@_-"/>
    <numFmt numFmtId="186" formatCode="#,##0\ &quot;ñ&quot;;\-#,##0\ &quot;ñ&quot;"/>
    <numFmt numFmtId="187" formatCode="#,##0\ &quot;ñ&quot;;[Red]\-#,##0\ &quot;ñ&quot;"/>
    <numFmt numFmtId="188" formatCode="#,##0.00\ &quot;ñ&quot;;\-#,##0.00\ &quot;ñ&quot;"/>
    <numFmt numFmtId="189" formatCode="#,##0.00\ &quot;ñ&quot;;[Red]\-#,##0.00\ &quot;ñ&quot;"/>
    <numFmt numFmtId="190" formatCode="_-* #,##0\ &quot;ñ&quot;_-;\-* #,##0\ &quot;ñ&quot;_-;_-* &quot;-&quot;\ &quot;ñ&quot;_-;_-@_-"/>
    <numFmt numFmtId="191" formatCode="_-* #,##0\ _ñ_-;\-* #,##0\ _ñ_-;_-* &quot;-&quot;\ _ñ_-;_-@_-"/>
    <numFmt numFmtId="192" formatCode="_-* #,##0.00\ &quot;ñ&quot;_-;\-* #,##0.00\ &quot;ñ&quot;_-;_-* &quot;-&quot;??\ &quot;ñ&quot;_-;_-@_-"/>
    <numFmt numFmtId="193" formatCode="_-* #,##0.00\ _ñ_-;\-* #,##0.00\ _ñ_-;_-* &quot;-&quot;??\ _ñ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quot;VND&quot;_);\(#,##0&quot;VND&quot;\)"/>
    <numFmt numFmtId="203" formatCode="#,##0&quot;VND&quot;_);[Red]\(#,##0&quot;VND&quot;\)"/>
    <numFmt numFmtId="204" formatCode="#,##0.00&quot;VND&quot;_);\(#,##0.00&quot;VND&quot;\)"/>
    <numFmt numFmtId="205" formatCode="#,##0.00&quot;VND&quot;_);[Red]\(#,##0.00&quot;VND&quot;\)"/>
    <numFmt numFmtId="206" formatCode="_ * #,##0_)&quot;VND&quot;_ ;_ * \(#,##0\)&quot;VND&quot;_ ;_ * &quot;-&quot;_)&quot;VND&quot;_ ;_ @_ "/>
    <numFmt numFmtId="207" formatCode="_ * #,##0_)_V_N_D_ ;_ * \(#,##0\)_V_N_D_ ;_ * &quot;-&quot;_)_V_N_D_ ;_ @_ "/>
    <numFmt numFmtId="208" formatCode="_ * #,##0.00_)&quot;VND&quot;_ ;_ * \(#,##0.00\)&quot;VND&quot;_ ;_ * &quot;-&quot;??_)&quot;VND&quot;_ ;_ @_ "/>
    <numFmt numFmtId="209" formatCode="_ * #,##0.00_)_V_N_D_ ;_ * \(#,##0.00\)_V_N_D_ ;_ * &quot;-&quot;??_)_V_N_D_ ;_ @_ "/>
    <numFmt numFmtId="210" formatCode="0.0"/>
    <numFmt numFmtId="211" formatCode="_(* #,##0.0_);_(* \(#,##0.0\);_(* &quot;-&quot;??_);_(@_)"/>
    <numFmt numFmtId="212" formatCode="_(* #,##0_);_(* \(#,##0\);_(* &quot;-&quot;??_);_(@_)"/>
    <numFmt numFmtId="213" formatCode="&quot;\&quot;#,##0;[Red]&quot;\&quot;\-#,##0"/>
    <numFmt numFmtId="214" formatCode="&quot;\&quot;#,##0.00;[Red]&quot;\&quot;\-#,##0.00"/>
    <numFmt numFmtId="215" formatCode="\$#,##0\ ;\(\$#,##0\)"/>
    <numFmt numFmtId="216" formatCode="&quot;\&quot;#,##0;[Red]&quot;\&quot;&quot;\&quot;\-#,##0"/>
    <numFmt numFmtId="217" formatCode="&quot;\&quot;#,##0.00;[Red]&quot;\&quot;&quot;\&quot;&quot;\&quot;&quot;\&quot;&quot;\&quot;&quot;\&quot;\-#,##0.00"/>
    <numFmt numFmtId="218" formatCode="#,##0;[Red]#,##0"/>
    <numFmt numFmtId="219" formatCode="&quot;Yes&quot;;&quot;Yes&quot;;&quot;No&quot;"/>
    <numFmt numFmtId="220" formatCode="&quot;True&quot;;&quot;True&quot;;&quot;False&quot;"/>
    <numFmt numFmtId="221" formatCode="&quot;On&quot;;&quot;On&quot;;&quot;Off&quot;"/>
    <numFmt numFmtId="222" formatCode="[$€-2]\ #,##0.00_);[Red]\([$€-2]\ #,##0.00\)"/>
    <numFmt numFmtId="223" formatCode="0.0%"/>
  </numFmts>
  <fonts count="60">
    <font>
      <sz val="10"/>
      <name val="Arial"/>
      <family val="0"/>
    </font>
    <font>
      <b/>
      <sz val="12"/>
      <name val="Arial"/>
      <family val="2"/>
    </font>
    <font>
      <b/>
      <sz val="12"/>
      <name val="Times New Roman"/>
      <family val="1"/>
    </font>
    <font>
      <sz val="12"/>
      <name val="Times New Roman"/>
      <family val="1"/>
    </font>
    <font>
      <i/>
      <sz val="12"/>
      <name val="Times New Roman"/>
      <family val="1"/>
    </font>
    <font>
      <b/>
      <sz val="14"/>
      <name val="Times New Roman"/>
      <family val="1"/>
    </font>
    <font>
      <u val="single"/>
      <sz val="12"/>
      <color indexed="36"/>
      <name val=".VnTime"/>
      <family val="2"/>
    </font>
    <font>
      <b/>
      <sz val="18"/>
      <name val="Arial"/>
      <family val="2"/>
    </font>
    <font>
      <u val="single"/>
      <sz val="12"/>
      <color indexed="12"/>
      <name val=".VnTime"/>
      <family val="2"/>
    </font>
    <font>
      <sz val="14"/>
      <name val="뼻뮝"/>
      <family val="3"/>
    </font>
    <font>
      <sz val="12"/>
      <name val="뼻뮝"/>
      <family val="1"/>
    </font>
    <font>
      <sz val="12"/>
      <name val="바탕체"/>
      <family val="1"/>
    </font>
    <font>
      <sz val="10"/>
      <name val="굴림체"/>
      <family val="3"/>
    </font>
    <font>
      <sz val="10"/>
      <name val="Times New Roman"/>
      <family val="1"/>
    </font>
    <font>
      <b/>
      <sz val="11"/>
      <name val="Times New Roman"/>
      <family val="1"/>
    </font>
    <font>
      <sz val="11"/>
      <name val="Times New Roman"/>
      <family val="1"/>
    </font>
    <font>
      <b/>
      <u val="single"/>
      <sz val="11"/>
      <name val="Times New Roman"/>
      <family val="1"/>
    </font>
    <font>
      <b/>
      <i/>
      <sz val="11"/>
      <name val="Times New Roman"/>
      <family val="1"/>
    </font>
    <font>
      <u val="single"/>
      <sz val="11"/>
      <name val="Times New Roman"/>
      <family val="1"/>
    </font>
    <font>
      <sz val="9"/>
      <name val="Tahoma"/>
      <family val="2"/>
    </font>
    <font>
      <b/>
      <sz val="9"/>
      <name val="Tahoma"/>
      <family val="2"/>
    </font>
    <font>
      <i/>
      <sz val="10"/>
      <name val="Times New Roman"/>
      <family val="1"/>
    </font>
    <font>
      <i/>
      <sz val="9"/>
      <name val="Times New Roman"/>
      <family val="1"/>
    </font>
    <font>
      <i/>
      <sz val="11"/>
      <name val="Times New Roman"/>
      <family val="1"/>
    </font>
    <font>
      <i/>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Times New Roman"/>
      <family val="1"/>
    </font>
    <font>
      <sz val="11"/>
      <color indexed="10"/>
      <name val="Times New Roman"/>
      <family val="1"/>
    </font>
    <font>
      <b/>
      <u val="single"/>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color rgb="FFFF0000"/>
      <name val="Times New Roman"/>
      <family val="1"/>
    </font>
    <font>
      <sz val="11"/>
      <color rgb="FFFF0000"/>
      <name val="Times New Roman"/>
      <family val="1"/>
    </font>
    <font>
      <b/>
      <u val="single"/>
      <sz val="11"/>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color indexed="63"/>
      </top>
      <bottom style="thin"/>
    </border>
    <border>
      <left style="thin"/>
      <right style="thin"/>
      <top style="thin"/>
      <bottom style="thin"/>
    </border>
    <border>
      <left style="thin"/>
      <right style="thin"/>
      <top style="hair"/>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5" fontId="0" fillId="0" borderId="0" applyFont="0" applyFill="0" applyBorder="0" applyAlignment="0" applyProtection="0"/>
    <xf numFmtId="0" fontId="46" fillId="28" borderId="2" applyNumberFormat="0" applyAlignment="0" applyProtection="0"/>
    <xf numFmtId="0" fontId="0" fillId="0" borderId="0" applyFont="0" applyFill="0" applyBorder="0" applyAlignment="0" applyProtection="0"/>
    <xf numFmtId="0" fontId="47"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4" applyNumberFormat="0" applyFill="0" applyAlignment="0" applyProtection="0"/>
    <xf numFmtId="0" fontId="52" fillId="31" borderId="0" applyNumberFormat="0" applyBorder="0" applyAlignment="0" applyProtection="0"/>
    <xf numFmtId="0" fontId="0" fillId="32" borderId="5" applyNumberFormat="0" applyFont="0" applyAlignment="0" applyProtection="0"/>
    <xf numFmtId="0" fontId="53" fillId="27" borderId="6"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0" borderId="7" applyNumberFormat="0" applyFont="0" applyFill="0" applyAlignment="0" applyProtection="0"/>
    <xf numFmtId="0" fontId="55" fillId="0" borderId="0" applyNumberForma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0" fontId="0" fillId="0" borderId="0" applyFont="0" applyFill="0" applyBorder="0" applyAlignment="0" applyProtection="0"/>
    <xf numFmtId="0" fontId="10" fillId="0" borderId="0">
      <alignment/>
      <protection/>
    </xf>
    <xf numFmtId="216" fontId="0" fillId="0" borderId="0" applyFont="0" applyFill="0" applyBorder="0" applyAlignment="0" applyProtection="0"/>
    <xf numFmtId="217" fontId="0" fillId="0" borderId="0" applyFont="0" applyFill="0" applyBorder="0" applyAlignment="0" applyProtection="0"/>
    <xf numFmtId="214" fontId="11" fillId="0" borderId="0" applyFont="0" applyFill="0" applyBorder="0" applyAlignment="0" applyProtection="0"/>
    <xf numFmtId="213" fontId="11" fillId="0" borderId="0" applyFont="0" applyFill="0" applyBorder="0" applyAlignment="0" applyProtection="0"/>
    <xf numFmtId="0" fontId="12" fillId="0" borderId="0">
      <alignment/>
      <protection/>
    </xf>
  </cellStyleXfs>
  <cellXfs count="168">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vertical="center"/>
    </xf>
    <xf numFmtId="49" fontId="3" fillId="0" borderId="0" xfId="0" applyNumberFormat="1" applyFont="1" applyAlignment="1">
      <alignment vertical="center" wrapText="1"/>
    </xf>
    <xf numFmtId="49" fontId="2" fillId="0" borderId="0" xfId="0" applyNumberFormat="1" applyFont="1" applyAlignment="1">
      <alignment vertical="center" wrapText="1"/>
    </xf>
    <xf numFmtId="0" fontId="13" fillId="0" borderId="0" xfId="0" applyFont="1" applyAlignment="1">
      <alignment vertical="center" wrapText="1"/>
    </xf>
    <xf numFmtId="0" fontId="2" fillId="0" borderId="0" xfId="0" applyFont="1" applyAlignment="1">
      <alignment horizontal="center" vertical="center"/>
    </xf>
    <xf numFmtId="0" fontId="4" fillId="0" borderId="0" xfId="0" applyFont="1" applyAlignment="1">
      <alignment horizontal="left" vertical="center"/>
    </xf>
    <xf numFmtId="49" fontId="3" fillId="0" borderId="0"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3" fontId="16" fillId="0" borderId="9" xfId="0" applyNumberFormat="1" applyFont="1" applyBorder="1" applyAlignment="1">
      <alignment horizontal="right" vertical="center"/>
    </xf>
    <xf numFmtId="3" fontId="16" fillId="0" borderId="10" xfId="0" applyNumberFormat="1" applyFont="1" applyBorder="1" applyAlignment="1">
      <alignment horizontal="right" vertical="center"/>
    </xf>
    <xf numFmtId="49" fontId="15" fillId="0" borderId="10" xfId="0" applyNumberFormat="1" applyFont="1" applyBorder="1" applyAlignment="1">
      <alignment vertical="center" wrapText="1"/>
    </xf>
    <xf numFmtId="3" fontId="15" fillId="0" borderId="10" xfId="0" applyNumberFormat="1" applyFont="1" applyBorder="1" applyAlignment="1">
      <alignment horizontal="center" vertical="center"/>
    </xf>
    <xf numFmtId="3" fontId="15" fillId="0" borderId="10" xfId="0" applyNumberFormat="1" applyFont="1" applyBorder="1" applyAlignment="1" quotePrefix="1">
      <alignment horizontal="right" vertical="center"/>
    </xf>
    <xf numFmtId="3" fontId="15" fillId="0" borderId="10" xfId="0" applyNumberFormat="1" applyFont="1" applyBorder="1" applyAlignment="1">
      <alignment horizontal="right" vertical="center"/>
    </xf>
    <xf numFmtId="49" fontId="15" fillId="0" borderId="10" xfId="0" applyNumberFormat="1" applyFont="1" applyBorder="1" applyAlignment="1">
      <alignment horizontal="left" vertical="center" wrapText="1"/>
    </xf>
    <xf numFmtId="49" fontId="14" fillId="0" borderId="10" xfId="0" applyNumberFormat="1" applyFont="1" applyBorder="1" applyAlignment="1">
      <alignment vertical="center" wrapText="1"/>
    </xf>
    <xf numFmtId="3" fontId="14" fillId="0" borderId="10" xfId="0" applyNumberFormat="1" applyFont="1" applyBorder="1" applyAlignment="1">
      <alignment vertical="center"/>
    </xf>
    <xf numFmtId="3" fontId="14" fillId="0" borderId="10" xfId="0" applyNumberFormat="1" applyFont="1" applyBorder="1" applyAlignment="1">
      <alignment horizontal="right" vertical="center"/>
    </xf>
    <xf numFmtId="3" fontId="14" fillId="0" borderId="10" xfId="0" applyNumberFormat="1" applyFont="1" applyBorder="1" applyAlignment="1" quotePrefix="1">
      <alignment horizontal="right" vertical="center"/>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vertical="center" wrapText="1"/>
    </xf>
    <xf numFmtId="3" fontId="14" fillId="0" borderId="11" xfId="0" applyNumberFormat="1" applyFont="1" applyBorder="1" applyAlignment="1">
      <alignment vertical="center"/>
    </xf>
    <xf numFmtId="0" fontId="16" fillId="0" borderId="0" xfId="0" applyFont="1" applyAlignment="1">
      <alignment horizontal="center" vertical="center"/>
    </xf>
    <xf numFmtId="49" fontId="15" fillId="0" borderId="11" xfId="0" applyNumberFormat="1" applyFont="1" applyBorder="1" applyAlignment="1">
      <alignment vertical="center" wrapText="1"/>
    </xf>
    <xf numFmtId="3" fontId="15" fillId="0" borderId="11" xfId="0" applyNumberFormat="1" applyFont="1" applyBorder="1" applyAlignment="1">
      <alignment vertical="center"/>
    </xf>
    <xf numFmtId="49" fontId="14" fillId="0" borderId="10"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3" fontId="14" fillId="0" borderId="10" xfId="0" applyNumberFormat="1" applyFont="1" applyBorder="1" applyAlignment="1">
      <alignment horizontal="center" vertical="center"/>
    </xf>
    <xf numFmtId="3" fontId="15" fillId="0" borderId="10" xfId="0" applyNumberFormat="1" applyFont="1" applyBorder="1" applyAlignment="1" quotePrefix="1">
      <alignment horizontal="left" vertical="center"/>
    </xf>
    <xf numFmtId="49" fontId="16" fillId="0" borderId="9" xfId="0" applyNumberFormat="1" applyFont="1" applyBorder="1" applyAlignment="1">
      <alignment horizontal="left" vertical="center" wrapText="1"/>
    </xf>
    <xf numFmtId="0" fontId="16" fillId="0" borderId="9" xfId="0" applyFont="1" applyBorder="1" applyAlignment="1">
      <alignment horizontal="center" vertical="center"/>
    </xf>
    <xf numFmtId="0" fontId="14" fillId="0" borderId="0" xfId="0" applyFont="1" applyAlignment="1">
      <alignment vertical="center" wrapText="1"/>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wrapText="1"/>
    </xf>
    <xf numFmtId="3" fontId="16" fillId="0" borderId="10" xfId="0" applyNumberFormat="1" applyFont="1" applyBorder="1" applyAlignment="1">
      <alignment vertical="center" wrapText="1"/>
    </xf>
    <xf numFmtId="9" fontId="16" fillId="0" borderId="10" xfId="63" applyFont="1" applyBorder="1" applyAlignment="1">
      <alignment vertical="center" wrapText="1"/>
    </xf>
    <xf numFmtId="0" fontId="16" fillId="0" borderId="0" xfId="0" applyFont="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3" fontId="14" fillId="0" borderId="10" xfId="0" applyNumberFormat="1" applyFont="1" applyBorder="1" applyAlignment="1">
      <alignment vertical="center" wrapText="1"/>
    </xf>
    <xf numFmtId="9" fontId="14" fillId="0" borderId="10" xfId="63"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3" fontId="15" fillId="0" borderId="10" xfId="0" applyNumberFormat="1" applyFont="1" applyBorder="1" applyAlignment="1">
      <alignment vertical="center" wrapText="1"/>
    </xf>
    <xf numFmtId="9" fontId="15" fillId="0" borderId="10" xfId="63" applyFont="1" applyBorder="1" applyAlignment="1">
      <alignment vertical="center" wrapText="1"/>
    </xf>
    <xf numFmtId="0" fontId="15" fillId="0" borderId="0" xfId="0" applyFont="1" applyAlignment="1">
      <alignment vertical="center" wrapText="1"/>
    </xf>
    <xf numFmtId="0" fontId="14"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center" wrapText="1"/>
    </xf>
    <xf numFmtId="3" fontId="16" fillId="0" borderId="11" xfId="0" applyNumberFormat="1" applyFont="1" applyBorder="1" applyAlignment="1">
      <alignment vertical="center" wrapText="1"/>
    </xf>
    <xf numFmtId="9" fontId="16" fillId="0" borderId="11" xfId="63" applyFont="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3" fontId="14" fillId="0" borderId="11" xfId="0" applyNumberFormat="1" applyFont="1" applyBorder="1" applyAlignment="1">
      <alignment vertical="center" wrapText="1"/>
    </xf>
    <xf numFmtId="9" fontId="14" fillId="0" borderId="11" xfId="63" applyFont="1" applyBorder="1" applyAlignment="1">
      <alignment vertical="center" wrapText="1"/>
    </xf>
    <xf numFmtId="0" fontId="17" fillId="0" borderId="0" xfId="0" applyFont="1" applyAlignment="1">
      <alignment horizontal="left" vertical="center" wrapText="1"/>
    </xf>
    <xf numFmtId="0" fontId="15" fillId="0" borderId="13" xfId="0" applyFont="1" applyBorder="1" applyAlignment="1">
      <alignment horizontal="center" vertical="center"/>
    </xf>
    <xf numFmtId="49" fontId="15" fillId="0" borderId="13" xfId="0" applyNumberFormat="1" applyFont="1" applyBorder="1" applyAlignment="1">
      <alignment horizontal="center" vertical="center" wrapText="1"/>
    </xf>
    <xf numFmtId="0" fontId="15" fillId="0" borderId="0" xfId="0" applyFont="1" applyAlignment="1">
      <alignment horizontal="center" vertical="center"/>
    </xf>
    <xf numFmtId="0" fontId="14" fillId="0" borderId="9" xfId="0"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6" fillId="0" borderId="14" xfId="0" applyFont="1" applyBorder="1" applyAlignment="1">
      <alignment vertical="center" wrapText="1"/>
    </xf>
    <xf numFmtId="3" fontId="16" fillId="0" borderId="14" xfId="0" applyNumberFormat="1" applyFont="1" applyBorder="1" applyAlignment="1">
      <alignment vertical="center"/>
    </xf>
    <xf numFmtId="0" fontId="18" fillId="0" borderId="0" xfId="0" applyFont="1" applyAlignment="1">
      <alignment vertical="center"/>
    </xf>
    <xf numFmtId="49" fontId="15" fillId="0" borderId="0" xfId="0" applyNumberFormat="1" applyFont="1" applyAlignment="1">
      <alignment vertical="center" wrapText="1"/>
    </xf>
    <xf numFmtId="0" fontId="14" fillId="0" borderId="0" xfId="0" applyFont="1" applyAlignment="1">
      <alignment horizontal="center" vertical="center"/>
    </xf>
    <xf numFmtId="3" fontId="15" fillId="0" borderId="0" xfId="0" applyNumberFormat="1" applyFont="1" applyAlignment="1">
      <alignment vertical="center"/>
    </xf>
    <xf numFmtId="3" fontId="15" fillId="0" borderId="0" xfId="0" applyNumberFormat="1" applyFont="1" applyAlignment="1">
      <alignment horizontal="center" vertical="center"/>
    </xf>
    <xf numFmtId="3" fontId="16" fillId="0" borderId="14" xfId="0" applyNumberFormat="1" applyFont="1" applyBorder="1" applyAlignment="1">
      <alignment horizontal="right" vertical="center"/>
    </xf>
    <xf numFmtId="9" fontId="16" fillId="0" borderId="9" xfId="63" applyFont="1" applyBorder="1" applyAlignment="1">
      <alignment horizontal="right" vertical="center"/>
    </xf>
    <xf numFmtId="9" fontId="14" fillId="0" borderId="10" xfId="63" applyFont="1" applyBorder="1" applyAlignment="1">
      <alignment horizontal="right" vertical="center"/>
    </xf>
    <xf numFmtId="9" fontId="15" fillId="0" borderId="10" xfId="63" applyFont="1" applyBorder="1" applyAlignment="1">
      <alignment horizontal="right" vertical="center"/>
    </xf>
    <xf numFmtId="9" fontId="15" fillId="0" borderId="10" xfId="63" applyFont="1" applyBorder="1" applyAlignment="1">
      <alignment horizontal="center" vertical="center"/>
    </xf>
    <xf numFmtId="9" fontId="15" fillId="0" borderId="10" xfId="63" applyFont="1" applyBorder="1" applyAlignment="1" quotePrefix="1">
      <alignment horizontal="right" vertical="center"/>
    </xf>
    <xf numFmtId="9" fontId="14" fillId="0" borderId="10" xfId="63" applyFont="1" applyBorder="1" applyAlignment="1" quotePrefix="1">
      <alignment horizontal="right" vertical="center"/>
    </xf>
    <xf numFmtId="0" fontId="14" fillId="0" borderId="14" xfId="0" applyFont="1" applyBorder="1" applyAlignment="1">
      <alignment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wrapText="1"/>
    </xf>
    <xf numFmtId="0" fontId="14" fillId="0" borderId="14" xfId="0" applyFont="1" applyBorder="1" applyAlignment="1">
      <alignment horizontal="center" vertical="center"/>
    </xf>
    <xf numFmtId="0" fontId="21" fillId="0" borderId="0" xfId="0" applyFont="1" applyAlignment="1">
      <alignment vertical="center"/>
    </xf>
    <xf numFmtId="3" fontId="3" fillId="0" borderId="10" xfId="0" applyNumberFormat="1" applyFont="1" applyBorder="1" applyAlignment="1">
      <alignment vertical="center" wrapText="1"/>
    </xf>
    <xf numFmtId="3" fontId="16" fillId="0" borderId="11" xfId="0" applyNumberFormat="1" applyFont="1" applyBorder="1" applyAlignment="1">
      <alignment horizontal="right" vertical="center"/>
    </xf>
    <xf numFmtId="3" fontId="14" fillId="0" borderId="11" xfId="0" applyNumberFormat="1" applyFont="1" applyBorder="1" applyAlignment="1">
      <alignment horizontal="right" vertical="center"/>
    </xf>
    <xf numFmtId="0" fontId="21" fillId="0" borderId="0" xfId="0" applyFont="1" applyAlignment="1">
      <alignment horizontal="center" vertical="center"/>
    </xf>
    <xf numFmtId="0" fontId="21" fillId="0" borderId="0" xfId="0" applyFont="1" applyAlignment="1">
      <alignment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xf>
    <xf numFmtId="49" fontId="14" fillId="0" borderId="15" xfId="0" applyNumberFormat="1" applyFont="1" applyBorder="1" applyAlignment="1">
      <alignment vertical="center" wrapText="1"/>
    </xf>
    <xf numFmtId="3" fontId="14" fillId="0" borderId="15" xfId="0" applyNumberFormat="1" applyFont="1" applyBorder="1" applyAlignment="1">
      <alignment vertical="center" wrapText="1"/>
    </xf>
    <xf numFmtId="9" fontId="14" fillId="0" borderId="15" xfId="63" applyFont="1" applyBorder="1" applyAlignment="1">
      <alignment vertical="center" wrapText="1"/>
    </xf>
    <xf numFmtId="0" fontId="18" fillId="0" borderId="16" xfId="0" applyFont="1" applyBorder="1" applyAlignment="1">
      <alignment horizontal="center" vertical="center"/>
    </xf>
    <xf numFmtId="49" fontId="15" fillId="0" borderId="16" xfId="0" applyNumberFormat="1" applyFont="1" applyBorder="1" applyAlignment="1">
      <alignment vertical="center" wrapText="1"/>
    </xf>
    <xf numFmtId="3" fontId="15" fillId="0" borderId="16" xfId="0" applyNumberFormat="1" applyFont="1" applyBorder="1" applyAlignment="1">
      <alignment vertical="center" wrapText="1"/>
    </xf>
    <xf numFmtId="9" fontId="14" fillId="0" borderId="16" xfId="63" applyFont="1" applyBorder="1" applyAlignment="1">
      <alignment vertical="center" wrapText="1"/>
    </xf>
    <xf numFmtId="0" fontId="15" fillId="0" borderId="16" xfId="0" applyFont="1" applyBorder="1" applyAlignment="1">
      <alignment horizontal="center" vertical="center"/>
    </xf>
    <xf numFmtId="9" fontId="15" fillId="0" borderId="16" xfId="63" applyFont="1" applyBorder="1" applyAlignment="1">
      <alignment vertical="center" wrapText="1"/>
    </xf>
    <xf numFmtId="0" fontId="23" fillId="0" borderId="16" xfId="0" applyFont="1" applyBorder="1" applyAlignment="1">
      <alignment horizontal="center" vertical="center"/>
    </xf>
    <xf numFmtId="49" fontId="23" fillId="0" borderId="16" xfId="0" applyNumberFormat="1" applyFont="1" applyBorder="1" applyAlignment="1">
      <alignment vertical="center" wrapText="1"/>
    </xf>
    <xf numFmtId="3" fontId="23" fillId="0" borderId="16" xfId="0" applyNumberFormat="1" applyFont="1" applyBorder="1" applyAlignment="1">
      <alignment vertical="center" wrapText="1"/>
    </xf>
    <xf numFmtId="0" fontId="24" fillId="0" borderId="17" xfId="0" applyFont="1" applyBorder="1" applyAlignment="1">
      <alignment horizontal="center" vertical="center"/>
    </xf>
    <xf numFmtId="49" fontId="23" fillId="0" borderId="17" xfId="0" applyNumberFormat="1" applyFont="1" applyBorder="1" applyAlignment="1">
      <alignment vertical="center" wrapText="1"/>
    </xf>
    <xf numFmtId="3" fontId="23" fillId="0" borderId="17" xfId="0" applyNumberFormat="1" applyFont="1" applyBorder="1" applyAlignment="1">
      <alignment vertical="center" wrapText="1"/>
    </xf>
    <xf numFmtId="9" fontId="15" fillId="0" borderId="17" xfId="63" applyFont="1" applyBorder="1" applyAlignment="1">
      <alignment vertical="center" wrapText="1"/>
    </xf>
    <xf numFmtId="9" fontId="15" fillId="0" borderId="10" xfId="63" applyFont="1" applyBorder="1" applyAlignment="1">
      <alignment horizontal="right" vertical="center"/>
    </xf>
    <xf numFmtId="3" fontId="56" fillId="0" borderId="10" xfId="0" applyNumberFormat="1" applyFont="1" applyBorder="1" applyAlignment="1">
      <alignment vertical="center" wrapText="1"/>
    </xf>
    <xf numFmtId="3" fontId="57" fillId="0" borderId="10" xfId="0" applyNumberFormat="1" applyFont="1" applyBorder="1" applyAlignment="1">
      <alignment vertical="center" wrapText="1"/>
    </xf>
    <xf numFmtId="3" fontId="58" fillId="0" borderId="10" xfId="0" applyNumberFormat="1" applyFont="1" applyBorder="1" applyAlignment="1">
      <alignment vertical="center" wrapText="1"/>
    </xf>
    <xf numFmtId="0" fontId="13" fillId="0" borderId="0" xfId="0" applyFont="1" applyFill="1" applyAlignment="1">
      <alignment vertical="center" wrapText="1"/>
    </xf>
    <xf numFmtId="0" fontId="21" fillId="0" borderId="0" xfId="0" applyFont="1" applyFill="1" applyAlignment="1">
      <alignment horizontal="center" vertical="center"/>
    </xf>
    <xf numFmtId="0" fontId="15" fillId="0" borderId="13" xfId="0" applyFont="1" applyFill="1" applyBorder="1" applyAlignment="1">
      <alignment horizontal="center" vertical="center" wrapText="1"/>
    </xf>
    <xf numFmtId="3" fontId="16" fillId="0" borderId="10" xfId="0" applyNumberFormat="1" applyFont="1" applyFill="1" applyBorder="1" applyAlignment="1">
      <alignment vertical="center" wrapText="1"/>
    </xf>
    <xf numFmtId="3" fontId="14" fillId="0" borderId="10" xfId="0" applyNumberFormat="1" applyFont="1" applyFill="1" applyBorder="1" applyAlignment="1">
      <alignment vertical="center" wrapText="1"/>
    </xf>
    <xf numFmtId="3" fontId="15" fillId="0" borderId="10" xfId="0" applyNumberFormat="1" applyFont="1" applyFill="1" applyBorder="1" applyAlignment="1">
      <alignment vertical="center" wrapText="1"/>
    </xf>
    <xf numFmtId="3" fontId="57" fillId="0" borderId="10" xfId="0" applyNumberFormat="1" applyFont="1" applyFill="1" applyBorder="1" applyAlignment="1">
      <alignment vertical="center" wrapText="1"/>
    </xf>
    <xf numFmtId="3" fontId="56" fillId="0" borderId="10" xfId="0" applyNumberFormat="1" applyFont="1" applyFill="1" applyBorder="1" applyAlignment="1">
      <alignment vertical="center" wrapText="1"/>
    </xf>
    <xf numFmtId="3" fontId="58" fillId="0" borderId="10" xfId="0" applyNumberFormat="1" applyFont="1" applyFill="1" applyBorder="1" applyAlignment="1">
      <alignment vertical="center" wrapText="1"/>
    </xf>
    <xf numFmtId="3" fontId="14" fillId="0" borderId="11" xfId="0" applyNumberFormat="1" applyFont="1" applyFill="1" applyBorder="1" applyAlignment="1">
      <alignment vertical="center" wrapText="1"/>
    </xf>
    <xf numFmtId="3" fontId="16" fillId="0" borderId="11" xfId="0" applyNumberFormat="1" applyFont="1" applyFill="1" applyBorder="1" applyAlignment="1">
      <alignment vertical="center" wrapText="1"/>
    </xf>
    <xf numFmtId="3" fontId="16" fillId="0" borderId="12" xfId="0" applyNumberFormat="1" applyFont="1" applyFill="1" applyBorder="1" applyAlignment="1">
      <alignment horizontal="right" vertical="center" wrapText="1"/>
    </xf>
    <xf numFmtId="0" fontId="3" fillId="0" borderId="0" xfId="0" applyFont="1" applyFill="1" applyAlignment="1">
      <alignment vertical="center"/>
    </xf>
    <xf numFmtId="0" fontId="4" fillId="0" borderId="0" xfId="0" applyFont="1" applyFill="1" applyAlignment="1">
      <alignment horizontal="left" vertical="center"/>
    </xf>
    <xf numFmtId="0" fontId="15" fillId="0" borderId="13" xfId="0" applyFont="1" applyFill="1" applyBorder="1" applyAlignment="1">
      <alignment horizontal="center" vertical="center"/>
    </xf>
    <xf numFmtId="3" fontId="16" fillId="0" borderId="9" xfId="0" applyNumberFormat="1" applyFont="1" applyFill="1" applyBorder="1" applyAlignment="1">
      <alignment horizontal="right" vertical="center"/>
    </xf>
    <xf numFmtId="3" fontId="14" fillId="0" borderId="1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3" fontId="15" fillId="0" borderId="10" xfId="0" applyNumberFormat="1" applyFont="1" applyFill="1" applyBorder="1" applyAlignment="1">
      <alignment horizontal="center" vertical="center"/>
    </xf>
    <xf numFmtId="3" fontId="15" fillId="0" borderId="10" xfId="0" applyNumberFormat="1" applyFont="1" applyFill="1" applyBorder="1" applyAlignment="1" quotePrefix="1">
      <alignment horizontal="right" vertical="center"/>
    </xf>
    <xf numFmtId="3" fontId="14" fillId="0" borderId="10" xfId="0" applyNumberFormat="1" applyFont="1" applyFill="1" applyBorder="1" applyAlignment="1" quotePrefix="1">
      <alignment horizontal="right" vertical="center"/>
    </xf>
    <xf numFmtId="3" fontId="14" fillId="0" borderId="10" xfId="0" applyNumberFormat="1" applyFont="1" applyFill="1" applyBorder="1" applyAlignment="1">
      <alignment vertical="center"/>
    </xf>
    <xf numFmtId="3" fontId="14" fillId="0" borderId="11" xfId="0" applyNumberFormat="1" applyFont="1" applyFill="1" applyBorder="1" applyAlignment="1">
      <alignment horizontal="right" vertical="center"/>
    </xf>
    <xf numFmtId="3" fontId="14" fillId="0" borderId="11" xfId="0" applyNumberFormat="1" applyFont="1" applyFill="1" applyBorder="1" applyAlignment="1">
      <alignment vertical="center"/>
    </xf>
    <xf numFmtId="3" fontId="15" fillId="0" borderId="11" xfId="0" applyNumberFormat="1" applyFont="1" applyFill="1" applyBorder="1" applyAlignment="1">
      <alignment vertical="center"/>
    </xf>
    <xf numFmtId="3" fontId="16" fillId="0" borderId="14" xfId="0" applyNumberFormat="1" applyFont="1" applyFill="1" applyBorder="1" applyAlignment="1">
      <alignment vertical="center"/>
    </xf>
    <xf numFmtId="0" fontId="15" fillId="0" borderId="0" xfId="0" applyFont="1" applyFill="1" applyAlignment="1">
      <alignment vertical="center"/>
    </xf>
    <xf numFmtId="0" fontId="15" fillId="33" borderId="0" xfId="0" applyFont="1" applyFill="1" applyAlignment="1">
      <alignment horizontal="left" vertical="center" wrapText="1"/>
    </xf>
    <xf numFmtId="0" fontId="22" fillId="0" borderId="18" xfId="0" applyFont="1" applyBorder="1" applyAlignment="1">
      <alignment horizontal="center" wrapText="1"/>
    </xf>
    <xf numFmtId="0" fontId="21" fillId="0" borderId="0" xfId="0" applyFont="1" applyAlignment="1">
      <alignment horizontal="center" vertical="center"/>
    </xf>
    <xf numFmtId="0" fontId="14" fillId="0" borderId="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0" xfId="0" applyFont="1" applyAlignment="1">
      <alignment horizontal="lef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0" xfId="0" applyFont="1" applyAlignment="1">
      <alignment horizontal="center" vertical="center" wrapText="1"/>
    </xf>
    <xf numFmtId="0" fontId="5" fillId="0" borderId="0" xfId="0" applyFont="1" applyAlignment="1">
      <alignment horizontal="center" vertical="center" wrapText="1"/>
    </xf>
    <xf numFmtId="0" fontId="15" fillId="0" borderId="21" xfId="0" applyFont="1" applyBorder="1" applyAlignment="1">
      <alignment horizontal="left" vertical="center" wrapText="1"/>
    </xf>
    <xf numFmtId="0" fontId="2" fillId="0" borderId="0" xfId="0" applyFont="1" applyAlignment="1">
      <alignment horizontal="center" vertical="center" wrapText="1"/>
    </xf>
    <xf numFmtId="49" fontId="14" fillId="0" borderId="8"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vertical="center"/>
    </xf>
    <xf numFmtId="0" fontId="21" fillId="0" borderId="0" xfId="0" applyFont="1" applyAlignment="1">
      <alignment horizontal="center" vertical="center" wrapText="1"/>
    </xf>
    <xf numFmtId="0" fontId="22" fillId="0" borderId="18" xfId="0" applyFont="1" applyBorder="1" applyAlignment="1">
      <alignment horizontal="center"/>
    </xf>
    <xf numFmtId="0" fontId="14" fillId="0" borderId="19" xfId="0" applyFont="1" applyBorder="1" applyAlignment="1">
      <alignment horizontal="center" vertical="center"/>
    </xf>
    <xf numFmtId="0" fontId="14" fillId="0" borderId="20" xfId="0"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0" xfId="43"/>
    <cellStyle name="Currency" xfId="44"/>
    <cellStyle name="Currency [0]" xfId="45"/>
    <cellStyle name="Currency0" xfId="46"/>
    <cellStyle name="Check Cell"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 name="똿뗦먛귟 [0.00]_PRODUCT DETAIL Q1" xfId="67"/>
    <cellStyle name="똿뗦먛귟_PRODUCT DETAIL Q1" xfId="68"/>
    <cellStyle name="믅됞 [0.00]_PRODUCT DETAIL Q1" xfId="69"/>
    <cellStyle name="믅됞_PRODUCT DETAIL Q1" xfId="70"/>
    <cellStyle name="백분율_HOBONG" xfId="71"/>
    <cellStyle name="뷭?_BOOKSHIP" xfId="72"/>
    <cellStyle name="콤마 [0]_1202" xfId="73"/>
    <cellStyle name="콤마_1202" xfId="74"/>
    <cellStyle name="통화 [0]_1202" xfId="75"/>
    <cellStyle name="통화_1202" xfId="76"/>
    <cellStyle name="표준_(정보부문)월별인원계획"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zoomScale="96" zoomScaleNormal="96" zoomScalePageLayoutView="0" workbookViewId="0" topLeftCell="A1">
      <selection activeCell="E25" sqref="E25"/>
    </sheetView>
  </sheetViews>
  <sheetFormatPr defaultColWidth="9.140625" defaultRowHeight="12.75"/>
  <cols>
    <col min="1" max="1" width="5.57421875" style="6" customWidth="1"/>
    <col min="2" max="2" width="36.28125" style="6" customWidth="1"/>
    <col min="3" max="4" width="12.28125" style="6" customWidth="1"/>
    <col min="5" max="5" width="12.28125" style="115" customWidth="1"/>
    <col min="6" max="6" width="11.28125" style="6" customWidth="1"/>
    <col min="7" max="7" width="10.140625" style="6" customWidth="1"/>
    <col min="8" max="16384" width="9.140625" style="6" customWidth="1"/>
  </cols>
  <sheetData>
    <row r="1" spans="6:7" ht="18" customHeight="1">
      <c r="F1" s="152" t="s">
        <v>98</v>
      </c>
      <c r="G1" s="152"/>
    </row>
    <row r="2" spans="1:7" ht="24.75" customHeight="1">
      <c r="A2" s="153" t="s">
        <v>134</v>
      </c>
      <c r="B2" s="153"/>
      <c r="C2" s="153"/>
      <c r="D2" s="153"/>
      <c r="E2" s="153"/>
      <c r="F2" s="153"/>
      <c r="G2" s="153"/>
    </row>
    <row r="3" spans="1:7" ht="18.75" customHeight="1">
      <c r="A3" s="144" t="s">
        <v>135</v>
      </c>
      <c r="B3" s="144"/>
      <c r="C3" s="144"/>
      <c r="D3" s="144"/>
      <c r="E3" s="144"/>
      <c r="F3" s="144"/>
      <c r="G3" s="144"/>
    </row>
    <row r="4" spans="1:7" ht="18.75" customHeight="1">
      <c r="A4" s="91"/>
      <c r="B4" s="91"/>
      <c r="C4" s="91"/>
      <c r="D4" s="91"/>
      <c r="E4" s="116"/>
      <c r="F4" s="143" t="s">
        <v>130</v>
      </c>
      <c r="G4" s="143"/>
    </row>
    <row r="5" spans="1:7" s="34" customFormat="1" ht="27" customHeight="1">
      <c r="A5" s="145" t="s">
        <v>0</v>
      </c>
      <c r="B5" s="145" t="s">
        <v>1</v>
      </c>
      <c r="C5" s="145" t="s">
        <v>133</v>
      </c>
      <c r="D5" s="145" t="s">
        <v>136</v>
      </c>
      <c r="E5" s="147" t="s">
        <v>137</v>
      </c>
      <c r="F5" s="150" t="s">
        <v>100</v>
      </c>
      <c r="G5" s="151"/>
    </row>
    <row r="6" spans="1:7" s="34" customFormat="1" ht="54" customHeight="1">
      <c r="A6" s="146"/>
      <c r="B6" s="146"/>
      <c r="C6" s="146"/>
      <c r="D6" s="146"/>
      <c r="E6" s="148"/>
      <c r="F6" s="35" t="s">
        <v>87</v>
      </c>
      <c r="G6" s="35" t="s">
        <v>99</v>
      </c>
    </row>
    <row r="7" spans="1:7" s="37" customFormat="1" ht="13.5" customHeight="1">
      <c r="A7" s="36" t="s">
        <v>2</v>
      </c>
      <c r="B7" s="36" t="s">
        <v>3</v>
      </c>
      <c r="C7" s="36">
        <v>1</v>
      </c>
      <c r="D7" s="36">
        <v>2</v>
      </c>
      <c r="E7" s="117">
        <v>3</v>
      </c>
      <c r="F7" s="36">
        <v>4</v>
      </c>
      <c r="G7" s="36">
        <v>5</v>
      </c>
    </row>
    <row r="8" spans="1:7" s="42" customFormat="1" ht="35.25" customHeight="1">
      <c r="A8" s="38" t="s">
        <v>2</v>
      </c>
      <c r="B8" s="39" t="s">
        <v>88</v>
      </c>
      <c r="C8" s="40">
        <f>C9+C13+C16+C17+C18</f>
        <v>25755</v>
      </c>
      <c r="D8" s="40">
        <f>D9+D13+D16+D17+D18</f>
        <v>25755</v>
      </c>
      <c r="E8" s="118">
        <f>E9+E13+E16+E17+E18</f>
        <v>25546</v>
      </c>
      <c r="F8" s="40">
        <f>E8-D8</f>
        <v>-209</v>
      </c>
      <c r="G8" s="41">
        <f>E8/D8</f>
        <v>0.9918850708600272</v>
      </c>
    </row>
    <row r="9" spans="1:7" s="34" customFormat="1" ht="24" customHeight="1">
      <c r="A9" s="43" t="s">
        <v>9</v>
      </c>
      <c r="B9" s="44" t="s">
        <v>19</v>
      </c>
      <c r="C9" s="45">
        <f>C10+C11+C12</f>
        <v>480</v>
      </c>
      <c r="D9" s="45">
        <f>D10+D11+D12</f>
        <v>480</v>
      </c>
      <c r="E9" s="119">
        <f>E10+E11+E12</f>
        <v>480</v>
      </c>
      <c r="F9" s="45">
        <f>E9-D9</f>
        <v>0</v>
      </c>
      <c r="G9" s="46">
        <f>E9/D9</f>
        <v>1</v>
      </c>
    </row>
    <row r="10" spans="1:7" s="51" customFormat="1" ht="24" customHeight="1">
      <c r="A10" s="47">
        <v>1</v>
      </c>
      <c r="B10" s="48" t="s">
        <v>44</v>
      </c>
      <c r="C10" s="49">
        <v>480</v>
      </c>
      <c r="D10" s="88">
        <v>480</v>
      </c>
      <c r="E10" s="120">
        <v>480</v>
      </c>
      <c r="F10" s="49">
        <f aca="true" t="shared" si="0" ref="F10:F15">E10-D10</f>
        <v>0</v>
      </c>
      <c r="G10" s="50">
        <f>E10/D10</f>
        <v>1</v>
      </c>
    </row>
    <row r="11" spans="1:7" s="51" customFormat="1" ht="39" customHeight="1">
      <c r="A11" s="47">
        <v>2</v>
      </c>
      <c r="B11" s="48" t="s">
        <v>45</v>
      </c>
      <c r="C11" s="49">
        <v>0</v>
      </c>
      <c r="D11" s="88">
        <v>0</v>
      </c>
      <c r="E11" s="120">
        <v>0</v>
      </c>
      <c r="F11" s="49">
        <f t="shared" si="0"/>
        <v>0</v>
      </c>
      <c r="G11" s="50"/>
    </row>
    <row r="12" spans="1:7" s="51" customFormat="1" ht="56.25" customHeight="1">
      <c r="A12" s="47">
        <v>3</v>
      </c>
      <c r="B12" s="48" t="s">
        <v>123</v>
      </c>
      <c r="C12" s="49"/>
      <c r="D12" s="49"/>
      <c r="E12" s="120"/>
      <c r="F12" s="49">
        <f t="shared" si="0"/>
        <v>0</v>
      </c>
      <c r="G12" s="50"/>
    </row>
    <row r="13" spans="1:7" s="34" customFormat="1" ht="24" customHeight="1">
      <c r="A13" s="43" t="s">
        <v>10</v>
      </c>
      <c r="B13" s="44" t="s">
        <v>20</v>
      </c>
      <c r="C13" s="45">
        <v>25275</v>
      </c>
      <c r="D13" s="45">
        <f>C13</f>
        <v>25275</v>
      </c>
      <c r="E13" s="119">
        <v>25066</v>
      </c>
      <c r="F13" s="45">
        <f>E13-D13</f>
        <v>-209</v>
      </c>
      <c r="G13" s="46">
        <f>E13/D13</f>
        <v>0.991730959446093</v>
      </c>
    </row>
    <row r="14" spans="1:7" s="51" customFormat="1" ht="24" customHeight="1" hidden="1">
      <c r="A14" s="47">
        <v>1</v>
      </c>
      <c r="B14" s="48" t="s">
        <v>21</v>
      </c>
      <c r="C14" s="49"/>
      <c r="D14" s="49"/>
      <c r="E14" s="120"/>
      <c r="F14" s="49"/>
      <c r="G14" s="50"/>
    </row>
    <row r="15" spans="1:7" s="51" customFormat="1" ht="24" customHeight="1" hidden="1">
      <c r="A15" s="47">
        <v>2</v>
      </c>
      <c r="B15" s="48" t="s">
        <v>22</v>
      </c>
      <c r="C15" s="49"/>
      <c r="D15" s="49"/>
      <c r="E15" s="120"/>
      <c r="F15" s="49">
        <f t="shared" si="0"/>
        <v>0</v>
      </c>
      <c r="G15" s="50" t="e">
        <f>E15/D15</f>
        <v>#DIV/0!</v>
      </c>
    </row>
    <row r="16" spans="1:7" s="34" customFormat="1" ht="24" customHeight="1">
      <c r="A16" s="43" t="s">
        <v>23</v>
      </c>
      <c r="B16" s="44" t="s">
        <v>30</v>
      </c>
      <c r="C16" s="45"/>
      <c r="D16" s="45"/>
      <c r="E16" s="119"/>
      <c r="F16" s="45"/>
      <c r="G16" s="46"/>
    </row>
    <row r="17" spans="1:7" s="34" customFormat="1" ht="24" customHeight="1">
      <c r="A17" s="43" t="s">
        <v>24</v>
      </c>
      <c r="B17" s="44" t="s">
        <v>4</v>
      </c>
      <c r="C17" s="45"/>
      <c r="D17" s="45">
        <f>C17</f>
        <v>0</v>
      </c>
      <c r="E17" s="119">
        <v>0</v>
      </c>
      <c r="F17" s="45">
        <f>E17-D17</f>
        <v>0</v>
      </c>
      <c r="G17" s="46"/>
    </row>
    <row r="18" spans="1:7" s="34" customFormat="1" ht="41.25" customHeight="1">
      <c r="A18" s="43" t="s">
        <v>46</v>
      </c>
      <c r="B18" s="44" t="s">
        <v>31</v>
      </c>
      <c r="C18" s="45"/>
      <c r="D18" s="45"/>
      <c r="E18" s="119"/>
      <c r="F18" s="45"/>
      <c r="G18" s="46"/>
    </row>
    <row r="19" spans="1:7" s="42" customFormat="1" ht="24" customHeight="1">
      <c r="A19" s="38" t="s">
        <v>3</v>
      </c>
      <c r="B19" s="39" t="s">
        <v>25</v>
      </c>
      <c r="C19" s="40">
        <f>C20+C27+C31</f>
        <v>25755</v>
      </c>
      <c r="D19" s="40">
        <f>D20+D27+D31</f>
        <v>25205</v>
      </c>
      <c r="E19" s="118">
        <f>E20+E27+E31</f>
        <v>25546</v>
      </c>
      <c r="F19" s="40">
        <f>E19-C19</f>
        <v>-209</v>
      </c>
      <c r="G19" s="41">
        <f>E19/C19</f>
        <v>0.9918850708600272</v>
      </c>
    </row>
    <row r="20" spans="1:7" s="34" customFormat="1" ht="24" customHeight="1">
      <c r="A20" s="43" t="s">
        <v>9</v>
      </c>
      <c r="B20" s="44" t="s">
        <v>43</v>
      </c>
      <c r="C20" s="45">
        <f>C21+C22+C23+C24+C25+C26+C30</f>
        <v>25755</v>
      </c>
      <c r="D20" s="45">
        <f>D21+D22+D23+D24+D25+D26+D30</f>
        <v>25205</v>
      </c>
      <c r="E20" s="119">
        <f>E21+E22+E23+E24+E25+E26+E30</f>
        <v>25546</v>
      </c>
      <c r="F20" s="45">
        <f aca="true" t="shared" si="1" ref="F20:F39">E20-C20</f>
        <v>-209</v>
      </c>
      <c r="G20" s="46">
        <f aca="true" t="shared" si="2" ref="G20:G29">E20/C20</f>
        <v>0.9918850708600272</v>
      </c>
    </row>
    <row r="21" spans="1:7" s="51" customFormat="1" ht="24" customHeight="1">
      <c r="A21" s="47">
        <v>1</v>
      </c>
      <c r="B21" s="48" t="s">
        <v>6</v>
      </c>
      <c r="C21" s="49">
        <v>0</v>
      </c>
      <c r="D21" s="88">
        <v>0</v>
      </c>
      <c r="E21" s="120">
        <v>0</v>
      </c>
      <c r="F21" s="49">
        <f t="shared" si="1"/>
        <v>0</v>
      </c>
      <c r="G21" s="50"/>
    </row>
    <row r="22" spans="1:7" s="51" customFormat="1" ht="24" customHeight="1">
      <c r="A22" s="47">
        <v>2</v>
      </c>
      <c r="B22" s="48" t="s">
        <v>7</v>
      </c>
      <c r="C22" s="49">
        <v>25205</v>
      </c>
      <c r="D22" s="88">
        <v>25205</v>
      </c>
      <c r="E22" s="120">
        <v>24996</v>
      </c>
      <c r="F22" s="49">
        <f t="shared" si="1"/>
        <v>-209</v>
      </c>
      <c r="G22" s="50">
        <f t="shared" si="2"/>
        <v>0.9917079944455465</v>
      </c>
    </row>
    <row r="23" spans="1:7" s="51" customFormat="1" ht="37.5" customHeight="1">
      <c r="A23" s="47">
        <v>3</v>
      </c>
      <c r="B23" s="48" t="s">
        <v>89</v>
      </c>
      <c r="C23" s="49"/>
      <c r="D23" s="49"/>
      <c r="E23" s="120"/>
      <c r="F23" s="49"/>
      <c r="G23" s="50"/>
    </row>
    <row r="24" spans="1:7" s="51" customFormat="1" ht="24" customHeight="1">
      <c r="A24" s="47">
        <v>4</v>
      </c>
      <c r="B24" s="48" t="s">
        <v>8</v>
      </c>
      <c r="C24" s="49"/>
      <c r="D24" s="49"/>
      <c r="E24" s="120"/>
      <c r="F24" s="49"/>
      <c r="G24" s="50"/>
    </row>
    <row r="25" spans="1:7" s="51" customFormat="1" ht="24" customHeight="1">
      <c r="A25" s="47">
        <v>5</v>
      </c>
      <c r="B25" s="48" t="s">
        <v>47</v>
      </c>
      <c r="C25" s="49">
        <v>550</v>
      </c>
      <c r="D25" s="49">
        <v>0</v>
      </c>
      <c r="E25" s="120">
        <v>550</v>
      </c>
      <c r="F25" s="49">
        <f t="shared" si="1"/>
        <v>0</v>
      </c>
      <c r="G25" s="50">
        <f t="shared" si="2"/>
        <v>1</v>
      </c>
    </row>
    <row r="26" spans="1:7" s="51" customFormat="1" ht="24" customHeight="1" hidden="1">
      <c r="A26" s="47">
        <v>6</v>
      </c>
      <c r="B26" s="48" t="s">
        <v>49</v>
      </c>
      <c r="C26" s="113"/>
      <c r="D26" s="113"/>
      <c r="E26" s="121"/>
      <c r="F26" s="49">
        <f t="shared" si="1"/>
        <v>0</v>
      </c>
      <c r="G26" s="50"/>
    </row>
    <row r="27" spans="1:7" s="34" customFormat="1" ht="40.5" customHeight="1" hidden="1">
      <c r="A27" s="52" t="s">
        <v>10</v>
      </c>
      <c r="B27" s="18" t="s">
        <v>17</v>
      </c>
      <c r="C27" s="112"/>
      <c r="D27" s="112"/>
      <c r="E27" s="122"/>
      <c r="F27" s="49">
        <f t="shared" si="1"/>
        <v>0</v>
      </c>
      <c r="G27" s="46"/>
    </row>
    <row r="28" spans="1:7" s="51" customFormat="1" ht="24" customHeight="1" hidden="1">
      <c r="A28" s="47">
        <v>1</v>
      </c>
      <c r="B28" s="48" t="s">
        <v>90</v>
      </c>
      <c r="C28" s="113"/>
      <c r="D28" s="113"/>
      <c r="E28" s="121"/>
      <c r="F28" s="49">
        <f t="shared" si="1"/>
        <v>0</v>
      </c>
      <c r="G28" s="50" t="e">
        <f t="shared" si="2"/>
        <v>#DIV/0!</v>
      </c>
    </row>
    <row r="29" spans="1:7" s="51" customFormat="1" ht="24" customHeight="1" hidden="1">
      <c r="A29" s="47">
        <v>2</v>
      </c>
      <c r="B29" s="48" t="s">
        <v>91</v>
      </c>
      <c r="C29" s="113"/>
      <c r="D29" s="113"/>
      <c r="E29" s="121"/>
      <c r="F29" s="49">
        <f t="shared" si="1"/>
        <v>0</v>
      </c>
      <c r="G29" s="50" t="e">
        <f t="shared" si="2"/>
        <v>#DIV/0!</v>
      </c>
    </row>
    <row r="30" spans="1:7" s="51" customFormat="1" ht="24" customHeight="1">
      <c r="A30" s="47">
        <v>6</v>
      </c>
      <c r="B30" s="48" t="s">
        <v>128</v>
      </c>
      <c r="C30" s="49"/>
      <c r="D30" s="113"/>
      <c r="E30" s="121"/>
      <c r="F30" s="49">
        <f t="shared" si="1"/>
        <v>0</v>
      </c>
      <c r="G30" s="50"/>
    </row>
    <row r="31" spans="1:7" s="34" customFormat="1" ht="24" customHeight="1">
      <c r="A31" s="43" t="s">
        <v>10</v>
      </c>
      <c r="B31" s="44" t="s">
        <v>26</v>
      </c>
      <c r="C31" s="112"/>
      <c r="D31" s="112"/>
      <c r="E31" s="122"/>
      <c r="F31" s="49">
        <f t="shared" si="1"/>
        <v>0</v>
      </c>
      <c r="G31" s="46"/>
    </row>
    <row r="32" spans="1:7" s="34" customFormat="1" ht="36" customHeight="1">
      <c r="A32" s="38" t="s">
        <v>5</v>
      </c>
      <c r="B32" s="39" t="s">
        <v>122</v>
      </c>
      <c r="C32" s="114"/>
      <c r="D32" s="114"/>
      <c r="E32" s="123"/>
      <c r="F32" s="49">
        <f t="shared" si="1"/>
        <v>0</v>
      </c>
      <c r="G32" s="46"/>
    </row>
    <row r="33" spans="1:7" s="42" customFormat="1" ht="24" customHeight="1">
      <c r="A33" s="38" t="s">
        <v>27</v>
      </c>
      <c r="B33" s="39" t="s">
        <v>92</v>
      </c>
      <c r="C33" s="40">
        <f>C8-C19+C32</f>
        <v>0</v>
      </c>
      <c r="D33" s="40">
        <f>D8-D19+D32</f>
        <v>550</v>
      </c>
      <c r="E33" s="118">
        <f>E8-E19+E32</f>
        <v>0</v>
      </c>
      <c r="F33" s="45">
        <f>E33-D33</f>
        <v>-550</v>
      </c>
      <c r="G33" s="46"/>
    </row>
    <row r="34" spans="1:7" s="42" customFormat="1" ht="24" customHeight="1" hidden="1">
      <c r="A34" s="38" t="s">
        <v>27</v>
      </c>
      <c r="B34" s="39" t="s">
        <v>93</v>
      </c>
      <c r="C34" s="40"/>
      <c r="D34" s="40"/>
      <c r="E34" s="118"/>
      <c r="F34" s="49">
        <f t="shared" si="1"/>
        <v>0</v>
      </c>
      <c r="G34" s="41"/>
    </row>
    <row r="35" spans="1:7" s="34" customFormat="1" ht="24" customHeight="1" hidden="1">
      <c r="A35" s="57" t="s">
        <v>9</v>
      </c>
      <c r="B35" s="58" t="s">
        <v>94</v>
      </c>
      <c r="C35" s="59"/>
      <c r="D35" s="59"/>
      <c r="E35" s="124"/>
      <c r="F35" s="49">
        <f t="shared" si="1"/>
        <v>0</v>
      </c>
      <c r="G35" s="60"/>
    </row>
    <row r="36" spans="1:7" s="34" customFormat="1" ht="36" customHeight="1" hidden="1">
      <c r="A36" s="57" t="s">
        <v>10</v>
      </c>
      <c r="B36" s="58" t="s">
        <v>95</v>
      </c>
      <c r="C36" s="59"/>
      <c r="D36" s="59"/>
      <c r="E36" s="124"/>
      <c r="F36" s="49">
        <f t="shared" si="1"/>
        <v>0</v>
      </c>
      <c r="G36" s="60"/>
    </row>
    <row r="37" spans="1:7" s="42" customFormat="1" ht="28.5" customHeight="1" hidden="1">
      <c r="A37" s="53" t="s">
        <v>28</v>
      </c>
      <c r="B37" s="54" t="s">
        <v>29</v>
      </c>
      <c r="C37" s="55"/>
      <c r="D37" s="55"/>
      <c r="E37" s="125"/>
      <c r="F37" s="49">
        <f t="shared" si="1"/>
        <v>0</v>
      </c>
      <c r="G37" s="56"/>
    </row>
    <row r="38" spans="1:7" s="34" customFormat="1" ht="21.75" customHeight="1" hidden="1">
      <c r="A38" s="57" t="s">
        <v>9</v>
      </c>
      <c r="B38" s="58" t="s">
        <v>96</v>
      </c>
      <c r="C38" s="59"/>
      <c r="D38" s="59"/>
      <c r="E38" s="124"/>
      <c r="F38" s="49">
        <f t="shared" si="1"/>
        <v>0</v>
      </c>
      <c r="G38" s="60"/>
    </row>
    <row r="39" spans="1:7" s="34" customFormat="1" ht="27.75" customHeight="1" hidden="1">
      <c r="A39" s="57" t="s">
        <v>10</v>
      </c>
      <c r="B39" s="58" t="s">
        <v>97</v>
      </c>
      <c r="C39" s="59"/>
      <c r="D39" s="59"/>
      <c r="E39" s="124"/>
      <c r="F39" s="49">
        <f t="shared" si="1"/>
        <v>0</v>
      </c>
      <c r="G39" s="60"/>
    </row>
    <row r="40" spans="1:7" s="42" customFormat="1" ht="16.5" customHeight="1">
      <c r="A40" s="84"/>
      <c r="B40" s="39"/>
      <c r="C40" s="85"/>
      <c r="D40" s="85"/>
      <c r="E40" s="126"/>
      <c r="F40" s="69"/>
      <c r="G40" s="69"/>
    </row>
    <row r="41" spans="1:7" s="51" customFormat="1" ht="21" customHeight="1">
      <c r="A41" s="37"/>
      <c r="B41" s="154"/>
      <c r="C41" s="154"/>
      <c r="D41" s="154"/>
      <c r="E41" s="154"/>
      <c r="F41" s="154"/>
      <c r="G41" s="154"/>
    </row>
    <row r="42" spans="2:7" s="51" customFormat="1" ht="21" customHeight="1">
      <c r="B42" s="149"/>
      <c r="C42" s="149"/>
      <c r="D42" s="149"/>
      <c r="E42" s="149"/>
      <c r="F42" s="149"/>
      <c r="G42" s="149"/>
    </row>
    <row r="43" spans="1:7" s="51" customFormat="1" ht="36.75" customHeight="1">
      <c r="A43" s="142"/>
      <c r="B43" s="142"/>
      <c r="C43" s="142"/>
      <c r="D43" s="142"/>
      <c r="E43" s="142"/>
      <c r="F43" s="142"/>
      <c r="G43" s="142"/>
    </row>
  </sheetData>
  <sheetProtection/>
  <mergeCells count="13">
    <mergeCell ref="F1:G1"/>
    <mergeCell ref="A2:G2"/>
    <mergeCell ref="B41:G41"/>
    <mergeCell ref="A43:G43"/>
    <mergeCell ref="F4:G4"/>
    <mergeCell ref="A3:G3"/>
    <mergeCell ref="A5:A6"/>
    <mergeCell ref="B5:B6"/>
    <mergeCell ref="C5:C6"/>
    <mergeCell ref="D5:D6"/>
    <mergeCell ref="E5:E6"/>
    <mergeCell ref="B42:G42"/>
    <mergeCell ref="F5:G5"/>
  </mergeCells>
  <printOptions horizontalCentered="1"/>
  <pageMargins left="0" right="0" top="0.42" bottom="0.27" header="0.25" footer="0.25"/>
  <pageSetup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P29"/>
  <sheetViews>
    <sheetView zoomScale="95" zoomScaleNormal="95" zoomScalePageLayoutView="0" workbookViewId="0" topLeftCell="A1">
      <selection activeCell="D15" sqref="D15"/>
    </sheetView>
  </sheetViews>
  <sheetFormatPr defaultColWidth="9.140625" defaultRowHeight="12.75"/>
  <cols>
    <col min="1" max="1" width="5.8515625" style="6" customWidth="1"/>
    <col min="2" max="2" width="29.00390625" style="6" customWidth="1"/>
    <col min="3" max="3" width="10.57421875" style="6" customWidth="1"/>
    <col min="4" max="5" width="11.00390625" style="6" customWidth="1"/>
    <col min="6" max="6" width="10.140625" style="6" customWidth="1"/>
    <col min="7" max="8" width="8.8515625" style="6" customWidth="1"/>
    <col min="9" max="16384" width="9.140625" style="6" customWidth="1"/>
  </cols>
  <sheetData>
    <row r="1" spans="7:8" ht="21" customHeight="1">
      <c r="G1" s="152" t="s">
        <v>104</v>
      </c>
      <c r="H1" s="152"/>
    </row>
    <row r="2" spans="1:8" ht="21.75" customHeight="1">
      <c r="A2" s="155" t="s">
        <v>138</v>
      </c>
      <c r="B2" s="155"/>
      <c r="C2" s="155"/>
      <c r="D2" s="155"/>
      <c r="E2" s="155"/>
      <c r="F2" s="155"/>
      <c r="G2" s="155"/>
      <c r="H2" s="155"/>
    </row>
    <row r="3" spans="1:8" ht="18" customHeight="1">
      <c r="A3" s="144" t="s">
        <v>143</v>
      </c>
      <c r="B3" s="144"/>
      <c r="C3" s="144"/>
      <c r="D3" s="144"/>
      <c r="E3" s="144"/>
      <c r="F3" s="144"/>
      <c r="G3" s="144"/>
      <c r="H3" s="144"/>
    </row>
    <row r="4" spans="7:16" ht="18.75" customHeight="1">
      <c r="G4" s="143" t="s">
        <v>130</v>
      </c>
      <c r="H4" s="143"/>
      <c r="J4" s="92"/>
      <c r="K4" s="92"/>
      <c r="L4" s="92"/>
      <c r="M4" s="92"/>
      <c r="N4" s="92"/>
      <c r="O4" s="92"/>
      <c r="P4" s="92"/>
    </row>
    <row r="5" spans="1:8" s="34" customFormat="1" ht="27" customHeight="1">
      <c r="A5" s="145" t="s">
        <v>0</v>
      </c>
      <c r="B5" s="156" t="s">
        <v>1</v>
      </c>
      <c r="C5" s="158" t="s">
        <v>136</v>
      </c>
      <c r="D5" s="159"/>
      <c r="E5" s="160" t="s">
        <v>139</v>
      </c>
      <c r="F5" s="161"/>
      <c r="G5" s="150" t="s">
        <v>18</v>
      </c>
      <c r="H5" s="151"/>
    </row>
    <row r="6" spans="1:8" s="34" customFormat="1" ht="47.25" customHeight="1">
      <c r="A6" s="146"/>
      <c r="B6" s="157"/>
      <c r="C6" s="93" t="s">
        <v>101</v>
      </c>
      <c r="D6" s="93" t="s">
        <v>102</v>
      </c>
      <c r="E6" s="93" t="s">
        <v>101</v>
      </c>
      <c r="F6" s="93" t="s">
        <v>102</v>
      </c>
      <c r="G6" s="93" t="s">
        <v>101</v>
      </c>
      <c r="H6" s="93" t="s">
        <v>102</v>
      </c>
    </row>
    <row r="7" spans="1:8" s="37" customFormat="1" ht="13.5" customHeight="1">
      <c r="A7" s="36" t="s">
        <v>2</v>
      </c>
      <c r="B7" s="63" t="s">
        <v>3</v>
      </c>
      <c r="C7" s="36">
        <v>1</v>
      </c>
      <c r="D7" s="36">
        <v>2</v>
      </c>
      <c r="E7" s="36">
        <v>3</v>
      </c>
      <c r="F7" s="36">
        <v>4</v>
      </c>
      <c r="G7" s="36" t="s">
        <v>103</v>
      </c>
      <c r="H7" s="36" t="s">
        <v>118</v>
      </c>
    </row>
    <row r="8" spans="1:8" s="51" customFormat="1" ht="28.5">
      <c r="A8" s="94"/>
      <c r="B8" s="95" t="s">
        <v>124</v>
      </c>
      <c r="C8" s="96">
        <f>C9+C14+C15+C16+C17+C18+C21+C23+C24+C25+C26+C27+C28</f>
        <v>480</v>
      </c>
      <c r="D8" s="96">
        <f>D9+D14+D15+D16+D17+D18+D21+D23+D24+D25+D26+D27+D28</f>
        <v>480</v>
      </c>
      <c r="E8" s="96">
        <f>E9+E14+E15+E16+E17+E18+E21+E23+E24+E25+E26+E27+E28</f>
        <v>480</v>
      </c>
      <c r="F8" s="96">
        <f>F9+F14+F15+F16+F17+F18+F21+F23+F24+F25+F26+F27+F28</f>
        <v>480</v>
      </c>
      <c r="G8" s="97">
        <f>E8/C8</f>
        <v>1</v>
      </c>
      <c r="H8" s="97">
        <f>F8/D8</f>
        <v>1</v>
      </c>
    </row>
    <row r="9" spans="1:8" s="51" customFormat="1" ht="30">
      <c r="A9" s="98">
        <v>1</v>
      </c>
      <c r="B9" s="99" t="s">
        <v>51</v>
      </c>
      <c r="C9" s="100"/>
      <c r="D9" s="100"/>
      <c r="E9" s="100"/>
      <c r="F9" s="100"/>
      <c r="G9" s="101"/>
      <c r="H9" s="101"/>
    </row>
    <row r="10" spans="1:8" s="51" customFormat="1" ht="19.5" customHeight="1">
      <c r="A10" s="102"/>
      <c r="B10" s="99" t="s">
        <v>12</v>
      </c>
      <c r="C10" s="100"/>
      <c r="D10" s="100"/>
      <c r="E10" s="100"/>
      <c r="F10" s="100"/>
      <c r="G10" s="103"/>
      <c r="H10" s="103"/>
    </row>
    <row r="11" spans="1:8" s="51" customFormat="1" ht="19.5" customHeight="1">
      <c r="A11" s="102"/>
      <c r="B11" s="99" t="s">
        <v>13</v>
      </c>
      <c r="C11" s="100"/>
      <c r="D11" s="100"/>
      <c r="E11" s="100"/>
      <c r="F11" s="100"/>
      <c r="G11" s="103"/>
      <c r="H11" s="103"/>
    </row>
    <row r="12" spans="1:8" s="51" customFormat="1" ht="19.5" customHeight="1">
      <c r="A12" s="102"/>
      <c r="B12" s="99" t="s">
        <v>50</v>
      </c>
      <c r="C12" s="100"/>
      <c r="D12" s="100"/>
      <c r="E12" s="100"/>
      <c r="F12" s="100"/>
      <c r="G12" s="103"/>
      <c r="H12" s="103"/>
    </row>
    <row r="13" spans="1:8" s="51" customFormat="1" ht="19.5" customHeight="1">
      <c r="A13" s="102"/>
      <c r="B13" s="99" t="s">
        <v>14</v>
      </c>
      <c r="C13" s="100"/>
      <c r="D13" s="100"/>
      <c r="E13" s="100"/>
      <c r="F13" s="100"/>
      <c r="G13" s="103"/>
      <c r="H13" s="103"/>
    </row>
    <row r="14" spans="1:8" s="51" customFormat="1" ht="19.5" customHeight="1">
      <c r="A14" s="98">
        <v>2</v>
      </c>
      <c r="B14" s="99" t="s">
        <v>52</v>
      </c>
      <c r="C14" s="100"/>
      <c r="D14" s="100"/>
      <c r="E14" s="100"/>
      <c r="F14" s="100"/>
      <c r="G14" s="103"/>
      <c r="H14" s="103"/>
    </row>
    <row r="15" spans="1:8" s="51" customFormat="1" ht="19.5" customHeight="1">
      <c r="A15" s="98">
        <v>3</v>
      </c>
      <c r="B15" s="99" t="s">
        <v>53</v>
      </c>
      <c r="C15" s="100"/>
      <c r="D15" s="100"/>
      <c r="E15" s="100"/>
      <c r="F15" s="100"/>
      <c r="G15" s="103"/>
      <c r="H15" s="103"/>
    </row>
    <row r="16" spans="1:8" s="51" customFormat="1" ht="30">
      <c r="A16" s="98">
        <v>4</v>
      </c>
      <c r="B16" s="99" t="s">
        <v>54</v>
      </c>
      <c r="C16" s="100"/>
      <c r="D16" s="100"/>
      <c r="E16" s="100"/>
      <c r="F16" s="100"/>
      <c r="G16" s="103"/>
      <c r="H16" s="103"/>
    </row>
    <row r="17" spans="1:8" s="51" customFormat="1" ht="19.5" customHeight="1">
      <c r="A17" s="98">
        <v>5</v>
      </c>
      <c r="B17" s="99" t="s">
        <v>127</v>
      </c>
      <c r="C17" s="100"/>
      <c r="D17" s="100"/>
      <c r="E17" s="100"/>
      <c r="F17" s="100"/>
      <c r="G17" s="103"/>
      <c r="H17" s="103"/>
    </row>
    <row r="18" spans="1:8" s="51" customFormat="1" ht="19.5" customHeight="1">
      <c r="A18" s="98">
        <v>6</v>
      </c>
      <c r="B18" s="99" t="s">
        <v>55</v>
      </c>
      <c r="C18" s="100"/>
      <c r="D18" s="100"/>
      <c r="E18" s="100"/>
      <c r="F18" s="100"/>
      <c r="G18" s="103"/>
      <c r="H18" s="103"/>
    </row>
    <row r="19" spans="1:8" s="51" customFormat="1" ht="30">
      <c r="A19" s="98"/>
      <c r="B19" s="99" t="s">
        <v>120</v>
      </c>
      <c r="C19" s="100"/>
      <c r="D19" s="100"/>
      <c r="E19" s="100"/>
      <c r="F19" s="100"/>
      <c r="G19" s="103"/>
      <c r="H19" s="103"/>
    </row>
    <row r="20" spans="1:8" s="51" customFormat="1" ht="32.25" customHeight="1">
      <c r="A20" s="98"/>
      <c r="B20" s="99" t="s">
        <v>121</v>
      </c>
      <c r="C20" s="100"/>
      <c r="D20" s="100"/>
      <c r="E20" s="100"/>
      <c r="F20" s="100"/>
      <c r="G20" s="103"/>
      <c r="H20" s="103"/>
    </row>
    <row r="21" spans="1:8" s="51" customFormat="1" ht="19.5" customHeight="1">
      <c r="A21" s="98">
        <v>7</v>
      </c>
      <c r="B21" s="99" t="s">
        <v>125</v>
      </c>
      <c r="C21" s="100">
        <f>C22</f>
        <v>240</v>
      </c>
      <c r="D21" s="100">
        <f>D22</f>
        <v>240</v>
      </c>
      <c r="E21" s="100">
        <f>E22</f>
        <v>240</v>
      </c>
      <c r="F21" s="100">
        <f>F22</f>
        <v>240</v>
      </c>
      <c r="G21" s="103">
        <f>E21/C21</f>
        <v>1</v>
      </c>
      <c r="H21" s="103">
        <f>F21/D21</f>
        <v>1</v>
      </c>
    </row>
    <row r="22" spans="1:8" s="51" customFormat="1" ht="19.5" customHeight="1">
      <c r="A22" s="104"/>
      <c r="B22" s="105" t="s">
        <v>131</v>
      </c>
      <c r="C22" s="106">
        <v>240</v>
      </c>
      <c r="D22" s="106">
        <v>240</v>
      </c>
      <c r="E22" s="106">
        <v>240</v>
      </c>
      <c r="F22" s="106">
        <v>240</v>
      </c>
      <c r="G22" s="103">
        <f>E22/C22</f>
        <v>1</v>
      </c>
      <c r="H22" s="103">
        <f>F22/D22</f>
        <v>1</v>
      </c>
    </row>
    <row r="23" spans="1:8" s="51" customFormat="1" ht="19.5" customHeight="1">
      <c r="A23" s="98">
        <v>8</v>
      </c>
      <c r="B23" s="99" t="s">
        <v>56</v>
      </c>
      <c r="C23" s="100"/>
      <c r="D23" s="100"/>
      <c r="E23" s="100"/>
      <c r="F23" s="100"/>
      <c r="G23" s="103"/>
      <c r="H23" s="103"/>
    </row>
    <row r="24" spans="1:8" s="51" customFormat="1" ht="19.5" customHeight="1">
      <c r="A24" s="98">
        <v>9</v>
      </c>
      <c r="B24" s="99" t="s">
        <v>126</v>
      </c>
      <c r="C24" s="100"/>
      <c r="D24" s="100"/>
      <c r="E24" s="100"/>
      <c r="F24" s="100"/>
      <c r="G24" s="103"/>
      <c r="H24" s="103"/>
    </row>
    <row r="25" spans="1:8" s="51" customFormat="1" ht="30">
      <c r="A25" s="98">
        <v>10</v>
      </c>
      <c r="B25" s="99" t="s">
        <v>57</v>
      </c>
      <c r="C25" s="100"/>
      <c r="D25" s="100"/>
      <c r="E25" s="100"/>
      <c r="F25" s="100"/>
      <c r="G25" s="103"/>
      <c r="H25" s="103"/>
    </row>
    <row r="26" spans="1:8" s="51" customFormat="1" ht="19.5" customHeight="1">
      <c r="A26" s="98">
        <v>11</v>
      </c>
      <c r="B26" s="99" t="s">
        <v>58</v>
      </c>
      <c r="C26" s="100"/>
      <c r="D26" s="100"/>
      <c r="E26" s="100"/>
      <c r="F26" s="100"/>
      <c r="G26" s="103"/>
      <c r="H26" s="103"/>
    </row>
    <row r="27" spans="1:8" s="51" customFormat="1" ht="30">
      <c r="A27" s="98">
        <v>12</v>
      </c>
      <c r="B27" s="99" t="s">
        <v>59</v>
      </c>
      <c r="C27" s="100"/>
      <c r="D27" s="100"/>
      <c r="E27" s="100"/>
      <c r="F27" s="100"/>
      <c r="G27" s="103"/>
      <c r="H27" s="103"/>
    </row>
    <row r="28" spans="1:8" s="51" customFormat="1" ht="19.5" customHeight="1">
      <c r="A28" s="98">
        <v>13</v>
      </c>
      <c r="B28" s="99" t="s">
        <v>60</v>
      </c>
      <c r="C28" s="100">
        <f>C29</f>
        <v>240</v>
      </c>
      <c r="D28" s="100">
        <f>D29</f>
        <v>240</v>
      </c>
      <c r="E28" s="100">
        <f>E29</f>
        <v>240</v>
      </c>
      <c r="F28" s="100">
        <f>F29</f>
        <v>240</v>
      </c>
      <c r="G28" s="103">
        <f>E28/C28</f>
        <v>1</v>
      </c>
      <c r="H28" s="103">
        <f>F28/D28</f>
        <v>1</v>
      </c>
    </row>
    <row r="29" spans="1:8" s="51" customFormat="1" ht="19.5" customHeight="1">
      <c r="A29" s="107"/>
      <c r="B29" s="108" t="s">
        <v>131</v>
      </c>
      <c r="C29" s="109">
        <v>240</v>
      </c>
      <c r="D29" s="109">
        <v>240</v>
      </c>
      <c r="E29" s="109">
        <v>240</v>
      </c>
      <c r="F29" s="109">
        <v>240</v>
      </c>
      <c r="G29" s="110">
        <f>E29/C29</f>
        <v>1</v>
      </c>
      <c r="H29" s="110">
        <f>F29/D29</f>
        <v>1</v>
      </c>
    </row>
    <row r="30" ht="24" customHeight="1"/>
    <row r="31" ht="24" customHeight="1"/>
    <row r="32" ht="24" customHeight="1"/>
    <row r="33" ht="24" customHeight="1"/>
    <row r="34" ht="24" customHeight="1"/>
  </sheetData>
  <sheetProtection/>
  <mergeCells count="9">
    <mergeCell ref="G1:H1"/>
    <mergeCell ref="A2:H2"/>
    <mergeCell ref="A3:H3"/>
    <mergeCell ref="G4:H4"/>
    <mergeCell ref="A5:A6"/>
    <mergeCell ref="B5:B6"/>
    <mergeCell ref="C5:D5"/>
    <mergeCell ref="E5:F5"/>
    <mergeCell ref="G5:H5"/>
  </mergeCells>
  <printOptions horizontalCentered="1"/>
  <pageMargins left="0.5" right="0" top="0.5" bottom="0.5" header="0.25" footer="0.25"/>
  <pageSetup horizontalDpi="600" verticalDpi="600" orientation="portrait" paperSize="9" scale="98"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D11" sqref="D11"/>
    </sheetView>
  </sheetViews>
  <sheetFormatPr defaultColWidth="8.28125" defaultRowHeight="12.75"/>
  <cols>
    <col min="1" max="1" width="5.57421875" style="1" customWidth="1"/>
    <col min="2" max="2" width="42.8515625" style="4" customWidth="1"/>
    <col min="3" max="3" width="12.7109375" style="2" hidden="1" customWidth="1"/>
    <col min="4" max="4" width="13.28125" style="1" customWidth="1"/>
    <col min="5" max="5" width="13.28125" style="127" customWidth="1"/>
    <col min="6" max="6" width="10.57421875" style="1" customWidth="1"/>
    <col min="7" max="7" width="7.8515625" style="1" customWidth="1"/>
    <col min="8" max="16384" width="8.28125" style="1" customWidth="1"/>
  </cols>
  <sheetData>
    <row r="1" spans="2:7" ht="16.5" customHeight="1">
      <c r="B1" s="5"/>
      <c r="C1" s="7"/>
      <c r="F1" s="162" t="s">
        <v>119</v>
      </c>
      <c r="G1" s="162"/>
    </row>
    <row r="2" spans="1:7" s="8" customFormat="1" ht="24.75" customHeight="1">
      <c r="A2" s="163" t="s">
        <v>140</v>
      </c>
      <c r="B2" s="163"/>
      <c r="C2" s="163"/>
      <c r="D2" s="163"/>
      <c r="E2" s="163"/>
      <c r="F2" s="163"/>
      <c r="G2" s="163"/>
    </row>
    <row r="3" spans="1:8" s="8" customFormat="1" ht="16.5" customHeight="1">
      <c r="A3" s="164" t="s">
        <v>142</v>
      </c>
      <c r="B3" s="164"/>
      <c r="C3" s="164"/>
      <c r="D3" s="164"/>
      <c r="E3" s="164"/>
      <c r="F3" s="164"/>
      <c r="G3" s="164"/>
      <c r="H3" s="87"/>
    </row>
    <row r="4" spans="2:7" s="8" customFormat="1" ht="16.5" customHeight="1">
      <c r="B4" s="9"/>
      <c r="E4" s="128"/>
      <c r="F4" s="165" t="s">
        <v>11</v>
      </c>
      <c r="G4" s="165"/>
    </row>
    <row r="5" spans="1:7" s="61" customFormat="1" ht="22.5" customHeight="1">
      <c r="A5" s="145" t="s">
        <v>0</v>
      </c>
      <c r="B5" s="156" t="s">
        <v>15</v>
      </c>
      <c r="C5" s="10" t="s">
        <v>16</v>
      </c>
      <c r="D5" s="145" t="s">
        <v>133</v>
      </c>
      <c r="E5" s="147" t="s">
        <v>141</v>
      </c>
      <c r="F5" s="166" t="s">
        <v>18</v>
      </c>
      <c r="G5" s="167"/>
    </row>
    <row r="6" spans="1:7" s="61" customFormat="1" ht="33" customHeight="1">
      <c r="A6" s="146"/>
      <c r="B6" s="157"/>
      <c r="C6" s="10"/>
      <c r="D6" s="146"/>
      <c r="E6" s="148"/>
      <c r="F6" s="52" t="s">
        <v>87</v>
      </c>
      <c r="G6" s="52" t="s">
        <v>99</v>
      </c>
    </row>
    <row r="7" spans="1:7" s="64" customFormat="1" ht="15" customHeight="1">
      <c r="A7" s="62" t="s">
        <v>2</v>
      </c>
      <c r="B7" s="63" t="s">
        <v>3</v>
      </c>
      <c r="C7" s="62">
        <v>2</v>
      </c>
      <c r="D7" s="62">
        <v>1</v>
      </c>
      <c r="E7" s="129">
        <v>2</v>
      </c>
      <c r="F7" s="62" t="s">
        <v>105</v>
      </c>
      <c r="G7" s="62" t="s">
        <v>106</v>
      </c>
    </row>
    <row r="8" spans="1:7" s="25" customFormat="1" ht="24" customHeight="1">
      <c r="A8" s="33"/>
      <c r="B8" s="32" t="s">
        <v>107</v>
      </c>
      <c r="C8" s="11" t="e">
        <f>C9+C56</f>
        <v>#REF!</v>
      </c>
      <c r="D8" s="11">
        <f>D9+D53+D56</f>
        <v>25755</v>
      </c>
      <c r="E8" s="130">
        <f>E9+E53+E56</f>
        <v>25546</v>
      </c>
      <c r="F8" s="11">
        <f>F9+F53+F56</f>
        <v>-209</v>
      </c>
      <c r="G8" s="77">
        <f>E8/D8</f>
        <v>0.9918850708600272</v>
      </c>
    </row>
    <row r="9" spans="1:7" s="66" customFormat="1" ht="24" customHeight="1">
      <c r="A9" s="65" t="s">
        <v>2</v>
      </c>
      <c r="B9" s="22" t="s">
        <v>61</v>
      </c>
      <c r="C9" s="20" t="e">
        <f>C10+C31+C47+C49+C51</f>
        <v>#REF!</v>
      </c>
      <c r="D9" s="20">
        <f>D10+D31+D47+D48+D49+D50+D51+D52</f>
        <v>25755</v>
      </c>
      <c r="E9" s="131">
        <f>E10+E31+E47+E48+E49+E50+E51</f>
        <v>25546</v>
      </c>
      <c r="F9" s="20">
        <f>E9-D9</f>
        <v>-209</v>
      </c>
      <c r="G9" s="78">
        <f>E9/D9</f>
        <v>0.9918850708600272</v>
      </c>
    </row>
    <row r="10" spans="1:7" s="67" customFormat="1" ht="24" customHeight="1">
      <c r="A10" s="28" t="s">
        <v>9</v>
      </c>
      <c r="B10" s="18" t="s">
        <v>6</v>
      </c>
      <c r="C10" s="20" t="e">
        <f>#REF!+#REF!+#REF!+#REF!+#REF!</f>
        <v>#REF!</v>
      </c>
      <c r="D10" s="20">
        <f>D11+D29+D30</f>
        <v>0</v>
      </c>
      <c r="E10" s="131">
        <f>E11+E29+E30</f>
        <v>0</v>
      </c>
      <c r="F10" s="20">
        <f>E10-D10</f>
        <v>0</v>
      </c>
      <c r="G10" s="78"/>
    </row>
    <row r="11" spans="1:7" s="67" customFormat="1" ht="24" customHeight="1">
      <c r="A11" s="29" t="s">
        <v>86</v>
      </c>
      <c r="B11" s="13" t="s">
        <v>108</v>
      </c>
      <c r="C11" s="30"/>
      <c r="D11" s="16"/>
      <c r="E11" s="132"/>
      <c r="F11" s="16">
        <f>E11-D11</f>
        <v>0</v>
      </c>
      <c r="G11" s="79"/>
    </row>
    <row r="12" spans="1:7" s="66" customFormat="1" ht="24" customHeight="1">
      <c r="A12" s="29"/>
      <c r="B12" s="13" t="s">
        <v>109</v>
      </c>
      <c r="C12" s="14"/>
      <c r="D12" s="14"/>
      <c r="E12" s="133"/>
      <c r="F12" s="14"/>
      <c r="G12" s="80"/>
    </row>
    <row r="13" spans="1:7" s="66" customFormat="1" ht="24" customHeight="1">
      <c r="A13" s="29" t="s">
        <v>110</v>
      </c>
      <c r="B13" s="17" t="s">
        <v>32</v>
      </c>
      <c r="C13" s="15"/>
      <c r="D13" s="15"/>
      <c r="E13" s="134"/>
      <c r="F13" s="16"/>
      <c r="G13" s="79"/>
    </row>
    <row r="14" spans="1:7" s="66" customFormat="1" ht="24" customHeight="1">
      <c r="A14" s="29" t="s">
        <v>110</v>
      </c>
      <c r="B14" s="13" t="s">
        <v>33</v>
      </c>
      <c r="C14" s="15"/>
      <c r="D14" s="15"/>
      <c r="E14" s="134"/>
      <c r="F14" s="16"/>
      <c r="G14" s="79"/>
    </row>
    <row r="15" spans="1:7" s="66" customFormat="1" ht="24" customHeight="1" hidden="1">
      <c r="A15" s="29" t="s">
        <v>65</v>
      </c>
      <c r="B15" s="13" t="s">
        <v>68</v>
      </c>
      <c r="C15" s="15"/>
      <c r="D15" s="15"/>
      <c r="E15" s="134"/>
      <c r="F15" s="15"/>
      <c r="G15" s="81"/>
    </row>
    <row r="16" spans="1:7" s="66" customFormat="1" ht="24" customHeight="1" hidden="1">
      <c r="A16" s="29" t="s">
        <v>67</v>
      </c>
      <c r="B16" s="31" t="s">
        <v>69</v>
      </c>
      <c r="C16" s="15"/>
      <c r="D16" s="15"/>
      <c r="E16" s="134"/>
      <c r="F16" s="15"/>
      <c r="G16" s="81"/>
    </row>
    <row r="17" spans="1:7" s="66" customFormat="1" ht="24" customHeight="1" hidden="1">
      <c r="A17" s="29" t="s">
        <v>70</v>
      </c>
      <c r="B17" s="13" t="s">
        <v>34</v>
      </c>
      <c r="C17" s="15"/>
      <c r="D17" s="15"/>
      <c r="E17" s="134"/>
      <c r="F17" s="15"/>
      <c r="G17" s="81"/>
    </row>
    <row r="18" spans="1:7" s="66" customFormat="1" ht="24" customHeight="1" hidden="1">
      <c r="A18" s="29" t="s">
        <v>71</v>
      </c>
      <c r="B18" s="13" t="s">
        <v>35</v>
      </c>
      <c r="C18" s="15"/>
      <c r="D18" s="15"/>
      <c r="E18" s="134"/>
      <c r="F18" s="15"/>
      <c r="G18" s="81"/>
    </row>
    <row r="19" spans="1:7" s="66" customFormat="1" ht="24" customHeight="1" hidden="1">
      <c r="A19" s="29" t="s">
        <v>72</v>
      </c>
      <c r="B19" s="13" t="s">
        <v>36</v>
      </c>
      <c r="C19" s="15"/>
      <c r="D19" s="15"/>
      <c r="E19" s="134"/>
      <c r="F19" s="15"/>
      <c r="G19" s="81"/>
    </row>
    <row r="20" spans="1:7" s="66" customFormat="1" ht="24" customHeight="1" hidden="1">
      <c r="A20" s="29" t="s">
        <v>73</v>
      </c>
      <c r="B20" s="13" t="s">
        <v>37</v>
      </c>
      <c r="C20" s="15"/>
      <c r="D20" s="15"/>
      <c r="E20" s="134"/>
      <c r="F20" s="15"/>
      <c r="G20" s="81"/>
    </row>
    <row r="21" spans="1:7" s="66" customFormat="1" ht="24" customHeight="1" hidden="1">
      <c r="A21" s="29" t="s">
        <v>74</v>
      </c>
      <c r="B21" s="13" t="s">
        <v>38</v>
      </c>
      <c r="C21" s="15"/>
      <c r="D21" s="15"/>
      <c r="E21" s="134"/>
      <c r="F21" s="15"/>
      <c r="G21" s="81"/>
    </row>
    <row r="22" spans="1:7" s="66" customFormat="1" ht="24" customHeight="1" hidden="1">
      <c r="A22" s="29" t="s">
        <v>75</v>
      </c>
      <c r="B22" s="13" t="s">
        <v>39</v>
      </c>
      <c r="C22" s="15"/>
      <c r="D22" s="15"/>
      <c r="E22" s="134"/>
      <c r="F22" s="15"/>
      <c r="G22" s="81"/>
    </row>
    <row r="23" spans="1:7" s="66" customFormat="1" ht="24" customHeight="1" hidden="1">
      <c r="A23" s="29" t="s">
        <v>76</v>
      </c>
      <c r="B23" s="13" t="s">
        <v>79</v>
      </c>
      <c r="C23" s="15"/>
      <c r="D23" s="15"/>
      <c r="E23" s="134"/>
      <c r="F23" s="15"/>
      <c r="G23" s="81"/>
    </row>
    <row r="24" spans="1:7" s="66" customFormat="1" ht="24" customHeight="1" hidden="1">
      <c r="A24" s="29" t="s">
        <v>77</v>
      </c>
      <c r="B24" s="13" t="s">
        <v>40</v>
      </c>
      <c r="C24" s="15"/>
      <c r="D24" s="15"/>
      <c r="E24" s="134"/>
      <c r="F24" s="15"/>
      <c r="G24" s="81"/>
    </row>
    <row r="25" spans="1:7" s="66" customFormat="1" ht="24" customHeight="1" hidden="1">
      <c r="A25" s="29" t="s">
        <v>78</v>
      </c>
      <c r="B25" s="13" t="s">
        <v>42</v>
      </c>
      <c r="C25" s="15"/>
      <c r="D25" s="15"/>
      <c r="E25" s="134"/>
      <c r="F25" s="15"/>
      <c r="G25" s="81"/>
    </row>
    <row r="26" spans="1:7" s="66" customFormat="1" ht="24" customHeight="1">
      <c r="A26" s="29"/>
      <c r="B26" s="13" t="s">
        <v>111</v>
      </c>
      <c r="C26" s="15"/>
      <c r="D26" s="15"/>
      <c r="E26" s="134"/>
      <c r="F26" s="15"/>
      <c r="G26" s="81"/>
    </row>
    <row r="27" spans="1:7" s="66" customFormat="1" ht="24" customHeight="1">
      <c r="A27" s="29" t="s">
        <v>110</v>
      </c>
      <c r="B27" s="13" t="s">
        <v>64</v>
      </c>
      <c r="C27" s="15"/>
      <c r="D27" s="15"/>
      <c r="E27" s="134"/>
      <c r="F27" s="16">
        <f>E27-D27</f>
        <v>0</v>
      </c>
      <c r="G27" s="79"/>
    </row>
    <row r="28" spans="1:7" s="66" customFormat="1" ht="24" customHeight="1">
      <c r="A28" s="29" t="s">
        <v>110</v>
      </c>
      <c r="B28" s="17" t="s">
        <v>66</v>
      </c>
      <c r="C28" s="15"/>
      <c r="D28" s="15"/>
      <c r="E28" s="134"/>
      <c r="F28" s="16">
        <f>E28-D28</f>
        <v>0</v>
      </c>
      <c r="G28" s="79"/>
    </row>
    <row r="29" spans="1:7" s="66" customFormat="1" ht="70.5" customHeight="1">
      <c r="A29" s="29" t="s">
        <v>80</v>
      </c>
      <c r="B29" s="13" t="s">
        <v>62</v>
      </c>
      <c r="C29" s="15"/>
      <c r="D29" s="15"/>
      <c r="E29" s="134"/>
      <c r="F29" s="16">
        <f>E29-D29</f>
        <v>0</v>
      </c>
      <c r="G29" s="79"/>
    </row>
    <row r="30" spans="1:7" s="66" customFormat="1" ht="24" customHeight="1">
      <c r="A30" s="29" t="s">
        <v>82</v>
      </c>
      <c r="B30" s="17" t="s">
        <v>112</v>
      </c>
      <c r="C30" s="15"/>
      <c r="D30" s="15"/>
      <c r="E30" s="134">
        <v>0</v>
      </c>
      <c r="F30" s="16">
        <f>E30-D30</f>
        <v>0</v>
      </c>
      <c r="G30" s="111"/>
    </row>
    <row r="31" spans="1:11" s="67" customFormat="1" ht="24" customHeight="1">
      <c r="A31" s="28" t="s">
        <v>10</v>
      </c>
      <c r="B31" s="18" t="s">
        <v>7</v>
      </c>
      <c r="C31" s="21" t="e">
        <f>C33+C34+C40+C43+C44+#REF!+#REF!+#REF!+#REF!+#REF!+#REF!+#REF!+#REF!</f>
        <v>#REF!</v>
      </c>
      <c r="D31" s="21">
        <v>25205</v>
      </c>
      <c r="E31" s="135">
        <v>24996</v>
      </c>
      <c r="F31" s="20">
        <f>E31-D31</f>
        <v>-209</v>
      </c>
      <c r="G31" s="78">
        <f>E31/D31</f>
        <v>0.9917079944455465</v>
      </c>
      <c r="K31" s="67">
        <f>23313-483</f>
        <v>22830</v>
      </c>
    </row>
    <row r="32" spans="1:7" s="67" customFormat="1" ht="24" customHeight="1">
      <c r="A32" s="28"/>
      <c r="B32" s="13" t="s">
        <v>63</v>
      </c>
      <c r="C32" s="21"/>
      <c r="D32" s="21"/>
      <c r="E32" s="135"/>
      <c r="F32" s="21"/>
      <c r="G32" s="82"/>
    </row>
    <row r="33" spans="1:7" s="66" customFormat="1" ht="24" customHeight="1">
      <c r="A33" s="29" t="s">
        <v>86</v>
      </c>
      <c r="B33" s="17" t="s">
        <v>132</v>
      </c>
      <c r="C33" s="15"/>
      <c r="D33" s="15">
        <v>100</v>
      </c>
      <c r="E33" s="134">
        <v>100</v>
      </c>
      <c r="F33" s="16">
        <f>E33-D33</f>
        <v>0</v>
      </c>
      <c r="G33" s="79">
        <f>E33/D33</f>
        <v>1</v>
      </c>
    </row>
    <row r="34" spans="1:7" s="66" customFormat="1" ht="24" customHeight="1">
      <c r="A34" s="29" t="s">
        <v>80</v>
      </c>
      <c r="B34" s="13" t="s">
        <v>33</v>
      </c>
      <c r="C34" s="15"/>
      <c r="D34" s="15">
        <v>0</v>
      </c>
      <c r="E34" s="134">
        <v>0</v>
      </c>
      <c r="F34" s="16">
        <f>E34-D34</f>
        <v>0</v>
      </c>
      <c r="G34" s="79"/>
    </row>
    <row r="35" spans="1:7" s="66" customFormat="1" ht="24" customHeight="1" hidden="1">
      <c r="A35" s="29" t="s">
        <v>65</v>
      </c>
      <c r="B35" s="13" t="s">
        <v>68</v>
      </c>
      <c r="C35" s="16"/>
      <c r="D35" s="16"/>
      <c r="E35" s="132"/>
      <c r="F35" s="16"/>
      <c r="G35" s="79"/>
    </row>
    <row r="36" spans="1:7" s="66" customFormat="1" ht="24" customHeight="1" hidden="1">
      <c r="A36" s="29" t="s">
        <v>67</v>
      </c>
      <c r="B36" s="31" t="s">
        <v>69</v>
      </c>
      <c r="C36" s="16"/>
      <c r="D36" s="16"/>
      <c r="E36" s="132"/>
      <c r="F36" s="16"/>
      <c r="G36" s="79"/>
    </row>
    <row r="37" spans="1:7" s="66" customFormat="1" ht="24" customHeight="1" hidden="1">
      <c r="A37" s="29" t="s">
        <v>70</v>
      </c>
      <c r="B37" s="13" t="s">
        <v>34</v>
      </c>
      <c r="C37" s="16"/>
      <c r="D37" s="16"/>
      <c r="E37" s="132"/>
      <c r="F37" s="16"/>
      <c r="G37" s="79"/>
    </row>
    <row r="38" spans="1:7" s="66" customFormat="1" ht="24" customHeight="1" hidden="1">
      <c r="A38" s="29" t="s">
        <v>71</v>
      </c>
      <c r="B38" s="13" t="s">
        <v>35</v>
      </c>
      <c r="C38" s="16"/>
      <c r="D38" s="16"/>
      <c r="E38" s="132"/>
      <c r="F38" s="16"/>
      <c r="G38" s="79"/>
    </row>
    <row r="39" spans="1:7" s="66" customFormat="1" ht="24" customHeight="1" hidden="1">
      <c r="A39" s="29" t="s">
        <v>72</v>
      </c>
      <c r="B39" s="13" t="s">
        <v>36</v>
      </c>
      <c r="C39" s="16"/>
      <c r="D39" s="16"/>
      <c r="E39" s="132"/>
      <c r="F39" s="16"/>
      <c r="G39" s="79"/>
    </row>
    <row r="40" spans="1:7" s="66" customFormat="1" ht="24" customHeight="1" hidden="1">
      <c r="A40" s="29" t="s">
        <v>73</v>
      </c>
      <c r="B40" s="13" t="s">
        <v>37</v>
      </c>
      <c r="C40" s="15"/>
      <c r="D40" s="15"/>
      <c r="E40" s="134"/>
      <c r="F40" s="15"/>
      <c r="G40" s="81"/>
    </row>
    <row r="41" spans="1:7" s="66" customFormat="1" ht="24" customHeight="1" hidden="1">
      <c r="A41" s="29" t="s">
        <v>74</v>
      </c>
      <c r="B41" s="13" t="s">
        <v>38</v>
      </c>
      <c r="C41" s="16"/>
      <c r="D41" s="16"/>
      <c r="E41" s="132"/>
      <c r="F41" s="16"/>
      <c r="G41" s="79"/>
    </row>
    <row r="42" spans="1:7" s="66" customFormat="1" ht="24" customHeight="1" hidden="1">
      <c r="A42" s="29" t="s">
        <v>75</v>
      </c>
      <c r="B42" s="13" t="s">
        <v>39</v>
      </c>
      <c r="C42" s="16"/>
      <c r="D42" s="16"/>
      <c r="E42" s="132"/>
      <c r="F42" s="16"/>
      <c r="G42" s="79"/>
    </row>
    <row r="43" spans="1:7" s="66" customFormat="1" ht="24" customHeight="1" hidden="1">
      <c r="A43" s="29" t="s">
        <v>76</v>
      </c>
      <c r="B43" s="13" t="s">
        <v>79</v>
      </c>
      <c r="C43" s="16"/>
      <c r="D43" s="16"/>
      <c r="E43" s="132"/>
      <c r="F43" s="16"/>
      <c r="G43" s="79"/>
    </row>
    <row r="44" spans="1:7" s="66" customFormat="1" ht="24" customHeight="1" hidden="1">
      <c r="A44" s="29" t="s">
        <v>77</v>
      </c>
      <c r="B44" s="13" t="s">
        <v>40</v>
      </c>
      <c r="C44" s="16"/>
      <c r="D44" s="16"/>
      <c r="E44" s="132"/>
      <c r="F44" s="16"/>
      <c r="G44" s="79"/>
    </row>
    <row r="45" spans="1:7" s="66" customFormat="1" ht="24" customHeight="1" hidden="1">
      <c r="A45" s="29" t="s">
        <v>78</v>
      </c>
      <c r="B45" s="13" t="s">
        <v>42</v>
      </c>
      <c r="C45" s="16"/>
      <c r="D45" s="16"/>
      <c r="E45" s="132"/>
      <c r="F45" s="16"/>
      <c r="G45" s="79"/>
    </row>
    <row r="46" spans="1:7" s="66" customFormat="1" ht="24" customHeight="1" hidden="1">
      <c r="A46" s="29" t="s">
        <v>81</v>
      </c>
      <c r="B46" s="13" t="s">
        <v>41</v>
      </c>
      <c r="C46" s="16"/>
      <c r="D46" s="16"/>
      <c r="E46" s="132"/>
      <c r="F46" s="16"/>
      <c r="G46" s="79"/>
    </row>
    <row r="47" spans="1:7" s="67" customFormat="1" ht="24" customHeight="1">
      <c r="A47" s="28" t="s">
        <v>23</v>
      </c>
      <c r="B47" s="22" t="s">
        <v>83</v>
      </c>
      <c r="C47" s="20"/>
      <c r="D47" s="20"/>
      <c r="E47" s="131"/>
      <c r="F47" s="20"/>
      <c r="G47" s="78"/>
    </row>
    <row r="48" spans="1:7" s="67" customFormat="1" ht="24" customHeight="1">
      <c r="A48" s="28" t="s">
        <v>24</v>
      </c>
      <c r="B48" s="18" t="s">
        <v>84</v>
      </c>
      <c r="C48" s="20"/>
      <c r="D48" s="20"/>
      <c r="E48" s="131"/>
      <c r="F48" s="20"/>
      <c r="G48" s="78"/>
    </row>
    <row r="49" spans="1:7" s="67" customFormat="1" ht="24" customHeight="1">
      <c r="A49" s="28" t="s">
        <v>46</v>
      </c>
      <c r="B49" s="23" t="s">
        <v>47</v>
      </c>
      <c r="C49" s="20">
        <v>200000</v>
      </c>
      <c r="D49" s="20">
        <v>550</v>
      </c>
      <c r="E49" s="131">
        <v>550</v>
      </c>
      <c r="F49" s="20">
        <f aca="true" t="shared" si="0" ref="F49:F55">E49-D49</f>
        <v>0</v>
      </c>
      <c r="G49" s="78">
        <f>E49/D49</f>
        <v>1</v>
      </c>
    </row>
    <row r="50" spans="1:7" s="67" customFormat="1" ht="24" customHeight="1" hidden="1">
      <c r="A50" s="28" t="s">
        <v>113</v>
      </c>
      <c r="B50" s="23" t="s">
        <v>85</v>
      </c>
      <c r="C50" s="19">
        <v>611781</v>
      </c>
      <c r="D50" s="19"/>
      <c r="E50" s="136"/>
      <c r="F50" s="20">
        <f t="shared" si="0"/>
        <v>0</v>
      </c>
      <c r="G50" s="78" t="e">
        <f>E50/D50</f>
        <v>#DIV/0!</v>
      </c>
    </row>
    <row r="51" spans="1:7" s="68" customFormat="1" ht="39" customHeight="1" hidden="1">
      <c r="A51" s="28" t="s">
        <v>114</v>
      </c>
      <c r="B51" s="18" t="s">
        <v>17</v>
      </c>
      <c r="C51" s="12">
        <v>1610331</v>
      </c>
      <c r="D51" s="20"/>
      <c r="E51" s="131"/>
      <c r="F51" s="20">
        <f t="shared" si="0"/>
        <v>0</v>
      </c>
      <c r="G51" s="78" t="e">
        <f>E51/D51</f>
        <v>#DIV/0!</v>
      </c>
    </row>
    <row r="52" spans="1:7" s="68" customFormat="1" ht="21" customHeight="1">
      <c r="A52" s="28" t="s">
        <v>113</v>
      </c>
      <c r="B52" s="23" t="s">
        <v>129</v>
      </c>
      <c r="C52" s="89"/>
      <c r="D52" s="90">
        <v>0</v>
      </c>
      <c r="E52" s="137">
        <v>0</v>
      </c>
      <c r="F52" s="20">
        <f t="shared" si="0"/>
        <v>0</v>
      </c>
      <c r="G52" s="78"/>
    </row>
    <row r="53" spans="1:7" s="67" customFormat="1" ht="24" customHeight="1">
      <c r="A53" s="28" t="s">
        <v>3</v>
      </c>
      <c r="B53" s="23" t="s">
        <v>115</v>
      </c>
      <c r="C53" s="24"/>
      <c r="D53" s="24"/>
      <c r="E53" s="138"/>
      <c r="F53" s="20"/>
      <c r="G53" s="20"/>
    </row>
    <row r="54" spans="1:7" s="66" customFormat="1" ht="24" customHeight="1" hidden="1">
      <c r="A54" s="29" t="s">
        <v>9</v>
      </c>
      <c r="B54" s="26" t="s">
        <v>48</v>
      </c>
      <c r="C54" s="27"/>
      <c r="D54" s="27"/>
      <c r="E54" s="139"/>
      <c r="F54" s="16">
        <f t="shared" si="0"/>
        <v>0</v>
      </c>
      <c r="G54" s="16"/>
    </row>
    <row r="55" spans="1:7" s="66" customFormat="1" ht="24" customHeight="1" hidden="1">
      <c r="A55" s="29" t="s">
        <v>10</v>
      </c>
      <c r="B55" s="26" t="s">
        <v>116</v>
      </c>
      <c r="C55" s="27"/>
      <c r="D55" s="27"/>
      <c r="E55" s="139"/>
      <c r="F55" s="16">
        <f t="shared" si="0"/>
        <v>0</v>
      </c>
      <c r="G55" s="16"/>
    </row>
    <row r="56" spans="1:7" s="71" customFormat="1" ht="24" customHeight="1">
      <c r="A56" s="86" t="s">
        <v>5</v>
      </c>
      <c r="B56" s="83" t="s">
        <v>117</v>
      </c>
      <c r="C56" s="70">
        <v>1610331</v>
      </c>
      <c r="D56" s="70"/>
      <c r="E56" s="140"/>
      <c r="F56" s="76"/>
      <c r="G56" s="76"/>
    </row>
    <row r="57" spans="2:5" s="66" customFormat="1" ht="15.75" customHeight="1">
      <c r="B57" s="72"/>
      <c r="C57" s="73"/>
      <c r="D57" s="74"/>
      <c r="E57" s="141"/>
    </row>
    <row r="58" spans="2:5" s="66" customFormat="1" ht="15" customHeight="1">
      <c r="B58" s="72"/>
      <c r="C58" s="73"/>
      <c r="D58" s="74"/>
      <c r="E58" s="141"/>
    </row>
    <row r="59" spans="2:5" s="66" customFormat="1" ht="15">
      <c r="B59" s="72"/>
      <c r="C59" s="75"/>
      <c r="D59" s="74"/>
      <c r="E59" s="141"/>
    </row>
    <row r="60" spans="2:5" s="66" customFormat="1" ht="15">
      <c r="B60" s="72"/>
      <c r="C60" s="75"/>
      <c r="D60" s="74"/>
      <c r="E60" s="141"/>
    </row>
    <row r="61" spans="2:5" s="66" customFormat="1" ht="15">
      <c r="B61" s="72"/>
      <c r="C61" s="64"/>
      <c r="D61" s="74"/>
      <c r="E61" s="141"/>
    </row>
    <row r="62" ht="15.75">
      <c r="D62" s="3"/>
    </row>
    <row r="63" ht="15.75">
      <c r="D63" s="3"/>
    </row>
    <row r="64" ht="15.75">
      <c r="D64" s="3"/>
    </row>
    <row r="65" ht="15.75">
      <c r="D65" s="3"/>
    </row>
  </sheetData>
  <sheetProtection/>
  <mergeCells count="9">
    <mergeCell ref="F1:G1"/>
    <mergeCell ref="A2:G2"/>
    <mergeCell ref="A3:G3"/>
    <mergeCell ref="F4:G4"/>
    <mergeCell ref="A5:A6"/>
    <mergeCell ref="B5:B6"/>
    <mergeCell ref="D5:D6"/>
    <mergeCell ref="E5:E6"/>
    <mergeCell ref="F5:G5"/>
  </mergeCells>
  <printOptions horizontalCentered="1"/>
  <pageMargins left="0.5" right="0" top="0.5" bottom="0.5" header="0.25"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trmithuy</dc:creator>
  <cp:keywords/>
  <dc:description/>
  <cp:lastModifiedBy>dai phu</cp:lastModifiedBy>
  <cp:lastPrinted>2022-12-05T22:25:13Z</cp:lastPrinted>
  <dcterms:created xsi:type="dcterms:W3CDTF">2009-11-04T08:30:53Z</dcterms:created>
  <dcterms:modified xsi:type="dcterms:W3CDTF">2023-12-20T01:51:59Z</dcterms:modified>
  <cp:category/>
  <cp:version/>
  <cp:contentType/>
  <cp:contentStatus/>
</cp:coreProperties>
</file>